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XEON\Desktop\صناعي 2024\"/>
    </mc:Choice>
  </mc:AlternateContent>
  <bookViews>
    <workbookView xWindow="0" yWindow="0" windowWidth="23040" windowHeight="9120" tabRatio="717" activeTab="10"/>
  </bookViews>
  <sheets>
    <sheet name="1" sheetId="2" r:id="rId1"/>
    <sheet name="2" sheetId="5" r:id="rId2"/>
    <sheet name="3" sheetId="22" r:id="rId3"/>
    <sheet name="4" sheetId="15" r:id="rId4"/>
    <sheet name="5أ" sheetId="16" r:id="rId5"/>
    <sheet name="5ب" sheetId="17" r:id="rId6"/>
    <sheet name="6أ" sheetId="19" r:id="rId7"/>
    <sheet name="6 ب" sheetId="20" r:id="rId8"/>
    <sheet name="7أ" sheetId="3" r:id="rId9"/>
    <sheet name="7ب" sheetId="6" r:id="rId10"/>
    <sheet name="8" sheetId="4" r:id="rId11"/>
  </sheets>
  <definedNames>
    <definedName name="_xlnm.Print_Area" localSheetId="0">'1'!$A$1:$J$21</definedName>
    <definedName name="_xlnm.Print_Area" localSheetId="1">'2'!$A$1:$L$26</definedName>
    <definedName name="_xlnm.Print_Area" localSheetId="2">'3'!$A$1:$U$28</definedName>
    <definedName name="_xlnm.Print_Area" localSheetId="3">'4'!$A$1:$F$28</definedName>
    <definedName name="_xlnm.Print_Area" localSheetId="4">'5أ'!$A$1:$N$39</definedName>
    <definedName name="_xlnm.Print_Area" localSheetId="5">'5ب'!$A$1:$N$41</definedName>
    <definedName name="_xlnm.Print_Area" localSheetId="7">'6 ب'!$A$1:$N$47</definedName>
    <definedName name="_xlnm.Print_Area" localSheetId="6">'6أ'!$A$1:$M$34</definedName>
    <definedName name="_xlnm.Print_Area" localSheetId="8">'7أ'!$A$1:$U$27</definedName>
    <definedName name="_xlnm.Print_Area" localSheetId="9">'7ب'!$A$1:$U$21</definedName>
    <definedName name="_xlnm.Print_Area" localSheetId="10">'8'!$A$1:$J$34</definedName>
  </definedNames>
  <calcPr calcId="162913"/>
</workbook>
</file>

<file path=xl/calcChain.xml><?xml version="1.0" encoding="utf-8"?>
<calcChain xmlns="http://schemas.openxmlformats.org/spreadsheetml/2006/main">
  <c r="K9" i="5" l="1"/>
  <c r="K10" i="5"/>
  <c r="K11" i="5"/>
  <c r="K12" i="5"/>
  <c r="K13" i="5"/>
  <c r="K14" i="5"/>
  <c r="K8" i="5"/>
  <c r="Q14" i="6" l="1"/>
  <c r="M10" i="17" l="1"/>
  <c r="M11" i="17"/>
  <c r="M12" i="17"/>
  <c r="M13" i="17"/>
  <c r="M8" i="17"/>
  <c r="C9" i="17"/>
  <c r="D9" i="15"/>
  <c r="D10" i="15"/>
  <c r="D11" i="15"/>
  <c r="D12" i="15"/>
  <c r="D13" i="15"/>
  <c r="D14" i="15"/>
  <c r="E14" i="4" l="1"/>
  <c r="N14" i="3" l="1"/>
  <c r="B14" i="20"/>
  <c r="B14" i="5" l="1"/>
  <c r="C14" i="3" l="1"/>
  <c r="D14" i="3"/>
  <c r="E14" i="3"/>
  <c r="F14" i="3"/>
  <c r="G14" i="3"/>
  <c r="H14" i="3"/>
  <c r="J14" i="3"/>
  <c r="K14" i="3"/>
  <c r="L14" i="3"/>
  <c r="M14" i="3"/>
  <c r="O14" i="3"/>
  <c r="P14" i="3"/>
  <c r="Q14" i="3"/>
  <c r="R14" i="3"/>
  <c r="B14" i="3"/>
  <c r="Z14" i="20"/>
  <c r="Y14" i="20"/>
  <c r="X14" i="20"/>
  <c r="W14" i="20"/>
  <c r="V14" i="20"/>
  <c r="U14" i="20"/>
  <c r="T14" i="20"/>
  <c r="S14" i="20"/>
  <c r="R14" i="20"/>
  <c r="Q14" i="20"/>
  <c r="C14" i="20" s="1"/>
  <c r="P14" i="20"/>
  <c r="D25" i="22"/>
  <c r="E25" i="22"/>
  <c r="G25" i="22"/>
  <c r="H25" i="22"/>
  <c r="J25" i="22"/>
  <c r="K25" i="22"/>
  <c r="M25" i="22"/>
  <c r="N25" i="22"/>
  <c r="P25" i="22"/>
  <c r="Q25" i="22"/>
  <c r="S25" i="22"/>
  <c r="T25" i="22"/>
  <c r="B25" i="22" l="1"/>
  <c r="B14" i="19" l="1"/>
  <c r="I9" i="17"/>
  <c r="F9" i="17"/>
  <c r="B14" i="17"/>
  <c r="D14" i="17" s="1"/>
  <c r="B14" i="16"/>
  <c r="I14" i="19"/>
  <c r="J14" i="19"/>
  <c r="K14" i="19"/>
  <c r="L14" i="19"/>
  <c r="G14" i="17" l="1"/>
  <c r="O17" i="16" l="1"/>
  <c r="O16" i="16"/>
  <c r="O19" i="16"/>
  <c r="O20" i="16"/>
  <c r="O21" i="16"/>
  <c r="L9" i="17" l="1"/>
  <c r="D9" i="17" l="1"/>
  <c r="D14" i="16"/>
  <c r="E14" i="16"/>
  <c r="F14" i="16"/>
  <c r="F14" i="17" s="1"/>
  <c r="G14" i="16"/>
  <c r="H14" i="16"/>
  <c r="I14" i="16"/>
  <c r="I14" i="17" s="1"/>
  <c r="J14" i="16"/>
  <c r="K14" i="16"/>
  <c r="L14" i="16"/>
  <c r="D14" i="19"/>
  <c r="E14" i="19"/>
  <c r="F14" i="19"/>
  <c r="G14" i="19"/>
  <c r="H14" i="19"/>
  <c r="H14" i="4" l="1"/>
  <c r="I11" i="4" s="1"/>
  <c r="F10" i="4"/>
  <c r="B14" i="4"/>
  <c r="C13" i="4" s="1"/>
  <c r="U12" i="4"/>
  <c r="T12" i="4"/>
  <c r="S12" i="4"/>
  <c r="U11" i="4"/>
  <c r="T11" i="4"/>
  <c r="S11" i="4"/>
  <c r="U10" i="4"/>
  <c r="T10" i="4"/>
  <c r="S10" i="4"/>
  <c r="U9" i="4"/>
  <c r="T9" i="4"/>
  <c r="S9" i="4"/>
  <c r="U8" i="4"/>
  <c r="T8" i="4"/>
  <c r="S8" i="4"/>
  <c r="U6" i="4"/>
  <c r="T6" i="4"/>
  <c r="S6" i="4"/>
  <c r="B14" i="6"/>
  <c r="T13" i="6"/>
  <c r="M13" i="6"/>
  <c r="L13" i="6"/>
  <c r="J13" i="6"/>
  <c r="T12" i="6"/>
  <c r="J12" i="6"/>
  <c r="T11" i="6"/>
  <c r="P11" i="6"/>
  <c r="J11" i="6"/>
  <c r="T10" i="6"/>
  <c r="J10" i="6"/>
  <c r="T9" i="6"/>
  <c r="J9" i="6"/>
  <c r="T8" i="6"/>
  <c r="J8" i="6"/>
  <c r="T14" i="3"/>
  <c r="S13" i="3"/>
  <c r="K13" i="6" s="1"/>
  <c r="I13" i="3"/>
  <c r="G13" i="6" s="1"/>
  <c r="S12" i="3"/>
  <c r="O12" i="6" s="1"/>
  <c r="I12" i="3"/>
  <c r="E12" i="6" s="1"/>
  <c r="S11" i="3"/>
  <c r="R11" i="6" s="1"/>
  <c r="I11" i="3"/>
  <c r="H11" i="6" s="1"/>
  <c r="S10" i="3"/>
  <c r="R10" i="6" s="1"/>
  <c r="I10" i="3"/>
  <c r="H10" i="6" s="1"/>
  <c r="S9" i="3"/>
  <c r="K9" i="6" s="1"/>
  <c r="I9" i="3"/>
  <c r="H9" i="6" s="1"/>
  <c r="S8" i="3"/>
  <c r="I8" i="3"/>
  <c r="AS14" i="19"/>
  <c r="AR14" i="19"/>
  <c r="AQ14" i="19"/>
  <c r="AP14" i="19"/>
  <c r="AO14" i="19"/>
  <c r="AN14" i="19"/>
  <c r="AM14" i="19"/>
  <c r="AL14" i="19"/>
  <c r="AK14" i="19"/>
  <c r="AJ14" i="19"/>
  <c r="AI14" i="19"/>
  <c r="AH14" i="19"/>
  <c r="AG14" i="19"/>
  <c r="AD14" i="19"/>
  <c r="AC14" i="19"/>
  <c r="AB14" i="19"/>
  <c r="AA14" i="19"/>
  <c r="Z14" i="19"/>
  <c r="Y14" i="19"/>
  <c r="X14" i="19"/>
  <c r="W14" i="19"/>
  <c r="V14" i="19"/>
  <c r="U14" i="19"/>
  <c r="T14" i="19"/>
  <c r="S14" i="19"/>
  <c r="R14" i="19"/>
  <c r="C14" i="19"/>
  <c r="O13" i="19"/>
  <c r="O12" i="19"/>
  <c r="O11" i="19"/>
  <c r="O10" i="19"/>
  <c r="O9" i="19"/>
  <c r="O8" i="19"/>
  <c r="K9" i="17"/>
  <c r="J9" i="17"/>
  <c r="H9" i="17"/>
  <c r="G9" i="17"/>
  <c r="C14" i="16"/>
  <c r="M13" i="16"/>
  <c r="M12" i="16"/>
  <c r="M11" i="16"/>
  <c r="M10" i="16"/>
  <c r="M9" i="16"/>
  <c r="M8" i="16"/>
  <c r="P14" i="15"/>
  <c r="C14" i="15"/>
  <c r="J14" i="15" s="1"/>
  <c r="B14" i="15"/>
  <c r="I14" i="15" s="1"/>
  <c r="J13" i="15"/>
  <c r="I13" i="15"/>
  <c r="J12" i="15"/>
  <c r="I12" i="15"/>
  <c r="J11" i="15"/>
  <c r="I11" i="15"/>
  <c r="K11" i="15" s="1"/>
  <c r="J10" i="15"/>
  <c r="I10" i="15"/>
  <c r="K10" i="15" s="1"/>
  <c r="J9" i="15"/>
  <c r="I9" i="15"/>
  <c r="J8" i="15"/>
  <c r="K8" i="15" s="1"/>
  <c r="D8" i="15"/>
  <c r="J14" i="5"/>
  <c r="D14" i="5"/>
  <c r="C14" i="5"/>
  <c r="E13" i="5"/>
  <c r="G13" i="5" s="1"/>
  <c r="E12" i="5"/>
  <c r="G12" i="5" s="1"/>
  <c r="E11" i="5"/>
  <c r="G11" i="5" s="1"/>
  <c r="E10" i="5"/>
  <c r="E9" i="5"/>
  <c r="G9" i="5" s="1"/>
  <c r="E8" i="5"/>
  <c r="P14" i="2"/>
  <c r="R14" i="2" s="1"/>
  <c r="D14" i="2"/>
  <c r="C14" i="2"/>
  <c r="B14" i="2"/>
  <c r="P13" i="2"/>
  <c r="Q13" i="2" s="1"/>
  <c r="H13" i="2"/>
  <c r="E13" i="2"/>
  <c r="G13" i="2" s="1"/>
  <c r="I13" i="2" s="1"/>
  <c r="P12" i="2"/>
  <c r="Q12" i="2" s="1"/>
  <c r="E12" i="2"/>
  <c r="H12" i="2" s="1"/>
  <c r="P11" i="2"/>
  <c r="R11" i="2" s="1"/>
  <c r="E11" i="2"/>
  <c r="H11" i="2" s="1"/>
  <c r="P10" i="2"/>
  <c r="R10" i="2" s="1"/>
  <c r="E10" i="2"/>
  <c r="G10" i="2" s="1"/>
  <c r="P9" i="2"/>
  <c r="Q9" i="2" s="1"/>
  <c r="E9" i="2"/>
  <c r="H9" i="2" s="1"/>
  <c r="P8" i="2"/>
  <c r="Q8" i="2" s="1"/>
  <c r="E8" i="2"/>
  <c r="H8" i="2" s="1"/>
  <c r="R12" i="2" l="1"/>
  <c r="R8" i="2"/>
  <c r="C9" i="6"/>
  <c r="D9" i="6"/>
  <c r="S13" i="4"/>
  <c r="M9" i="17"/>
  <c r="R9" i="2"/>
  <c r="D12" i="6"/>
  <c r="Q10" i="2"/>
  <c r="R13" i="2"/>
  <c r="O22" i="16"/>
  <c r="C14" i="17"/>
  <c r="D13" i="6"/>
  <c r="H13" i="5"/>
  <c r="I13" i="5" s="1"/>
  <c r="E13" i="6"/>
  <c r="E8" i="6"/>
  <c r="I14" i="3"/>
  <c r="E14" i="6" s="1"/>
  <c r="N13" i="6"/>
  <c r="H10" i="5"/>
  <c r="G10" i="5"/>
  <c r="I10" i="5" s="1"/>
  <c r="Q11" i="2"/>
  <c r="Q14" i="2"/>
  <c r="G8" i="5"/>
  <c r="H8" i="5"/>
  <c r="N8" i="6"/>
  <c r="S14" i="3"/>
  <c r="K14" i="6" s="1"/>
  <c r="O13" i="6"/>
  <c r="P13" i="6"/>
  <c r="H10" i="2"/>
  <c r="I10" i="2" s="1"/>
  <c r="E14" i="2"/>
  <c r="H14" i="2" s="1"/>
  <c r="I9" i="4"/>
  <c r="I13" i="4"/>
  <c r="U13" i="4"/>
  <c r="I10" i="4"/>
  <c r="K13" i="15"/>
  <c r="L13" i="15" s="1"/>
  <c r="H12" i="5"/>
  <c r="I12" i="5" s="1"/>
  <c r="E14" i="5"/>
  <c r="H14" i="5" s="1"/>
  <c r="H11" i="5"/>
  <c r="I11" i="5" s="1"/>
  <c r="H9" i="5"/>
  <c r="I9" i="5" s="1"/>
  <c r="G12" i="2"/>
  <c r="I12" i="2" s="1"/>
  <c r="G11" i="2"/>
  <c r="I11" i="2" s="1"/>
  <c r="G9" i="2"/>
  <c r="I9" i="2" s="1"/>
  <c r="C11" i="4"/>
  <c r="N9" i="6"/>
  <c r="O9" i="6"/>
  <c r="P9" i="6"/>
  <c r="L10" i="6"/>
  <c r="M10" i="6"/>
  <c r="N10" i="6"/>
  <c r="F8" i="6"/>
  <c r="C11" i="6"/>
  <c r="M9" i="6"/>
  <c r="F13" i="6"/>
  <c r="C12" i="6"/>
  <c r="H13" i="6"/>
  <c r="F12" i="6"/>
  <c r="G12" i="6"/>
  <c r="F9" i="6"/>
  <c r="D11" i="6"/>
  <c r="K12" i="6"/>
  <c r="R13" i="6"/>
  <c r="H12" i="6"/>
  <c r="G9" i="6"/>
  <c r="E11" i="6"/>
  <c r="L12" i="6"/>
  <c r="E9" i="6"/>
  <c r="F11" i="6"/>
  <c r="M12" i="6"/>
  <c r="J14" i="6"/>
  <c r="G8" i="6"/>
  <c r="C8" i="6"/>
  <c r="G11" i="6"/>
  <c r="L9" i="6"/>
  <c r="C13" i="6"/>
  <c r="D8" i="6"/>
  <c r="K9" i="15"/>
  <c r="K12" i="15"/>
  <c r="L12" i="15" s="1"/>
  <c r="M14" i="16"/>
  <c r="K14" i="17"/>
  <c r="L14" i="17"/>
  <c r="I12" i="4"/>
  <c r="I8" i="4"/>
  <c r="F13" i="4"/>
  <c r="F8" i="4"/>
  <c r="F11" i="4"/>
  <c r="T13" i="4"/>
  <c r="F9" i="4"/>
  <c r="F12" i="4"/>
  <c r="C9" i="4"/>
  <c r="C12" i="4"/>
  <c r="C10" i="4"/>
  <c r="C8" i="4"/>
  <c r="D12" i="20"/>
  <c r="F12" i="20"/>
  <c r="H12" i="20"/>
  <c r="J12" i="20"/>
  <c r="E12" i="20"/>
  <c r="G12" i="20"/>
  <c r="I12" i="20"/>
  <c r="K12" i="20"/>
  <c r="L10" i="20"/>
  <c r="H10" i="20"/>
  <c r="J10" i="20"/>
  <c r="E10" i="20"/>
  <c r="G10" i="20"/>
  <c r="I10" i="20"/>
  <c r="K10" i="20"/>
  <c r="F10" i="20"/>
  <c r="H11" i="20"/>
  <c r="J11" i="20"/>
  <c r="E11" i="20"/>
  <c r="G11" i="20"/>
  <c r="I11" i="20"/>
  <c r="K11" i="20"/>
  <c r="F11" i="20"/>
  <c r="F13" i="20"/>
  <c r="H13" i="20"/>
  <c r="J13" i="20"/>
  <c r="E13" i="20"/>
  <c r="G13" i="20"/>
  <c r="I13" i="20"/>
  <c r="K13" i="20"/>
  <c r="K8" i="20"/>
  <c r="F8" i="20"/>
  <c r="H8" i="20"/>
  <c r="J8" i="20"/>
  <c r="E8" i="20"/>
  <c r="G8" i="20"/>
  <c r="I8" i="20"/>
  <c r="J9" i="20"/>
  <c r="E9" i="20"/>
  <c r="G9" i="20"/>
  <c r="I9" i="20"/>
  <c r="K9" i="20"/>
  <c r="F9" i="20"/>
  <c r="H9" i="20"/>
  <c r="L9" i="20"/>
  <c r="L11" i="20"/>
  <c r="L13" i="20"/>
  <c r="C8" i="20"/>
  <c r="C10" i="20"/>
  <c r="C12" i="20"/>
  <c r="D10" i="20"/>
  <c r="L8" i="20"/>
  <c r="L12" i="20"/>
  <c r="D8" i="20"/>
  <c r="C9" i="20"/>
  <c r="C11" i="20"/>
  <c r="C13" i="20"/>
  <c r="D9" i="20"/>
  <c r="D11" i="20"/>
  <c r="D13" i="20"/>
  <c r="H14" i="17"/>
  <c r="J14" i="17"/>
  <c r="M11" i="15"/>
  <c r="L11" i="15"/>
  <c r="E11" i="15"/>
  <c r="K14" i="15"/>
  <c r="L14" i="15"/>
  <c r="O14" i="19"/>
  <c r="T14" i="6"/>
  <c r="K11" i="6"/>
  <c r="L11" i="6"/>
  <c r="M11" i="6"/>
  <c r="N11" i="6"/>
  <c r="O11" i="6"/>
  <c r="O10" i="6"/>
  <c r="R9" i="6"/>
  <c r="M8" i="6"/>
  <c r="K8" i="6"/>
  <c r="R8" i="6"/>
  <c r="P8" i="6"/>
  <c r="O8" i="6"/>
  <c r="N12" i="6"/>
  <c r="P12" i="6"/>
  <c r="R12" i="6"/>
  <c r="K10" i="6"/>
  <c r="P10" i="6"/>
  <c r="L8" i="6"/>
  <c r="E10" i="6"/>
  <c r="C10" i="6"/>
  <c r="D10" i="6"/>
  <c r="F10" i="6"/>
  <c r="G10" i="6"/>
  <c r="H8" i="6"/>
  <c r="G8" i="2"/>
  <c r="I8" i="2" s="1"/>
  <c r="M12" i="20" l="1"/>
  <c r="M10" i="20"/>
  <c r="M8" i="20"/>
  <c r="M13" i="20"/>
  <c r="M11" i="20"/>
  <c r="M9" i="20"/>
  <c r="I8" i="5"/>
  <c r="G14" i="2"/>
  <c r="I14" i="2" s="1"/>
  <c r="M14" i="17"/>
  <c r="G14" i="5"/>
  <c r="I14" i="5" s="1"/>
  <c r="S13" i="6"/>
  <c r="I14" i="4"/>
  <c r="C14" i="4"/>
  <c r="F14" i="4"/>
  <c r="S9" i="6"/>
  <c r="I9" i="6"/>
  <c r="G14" i="6"/>
  <c r="F14" i="6"/>
  <c r="P14" i="6"/>
  <c r="O14" i="6"/>
  <c r="R14" i="6"/>
  <c r="I8" i="6"/>
  <c r="N14" i="6"/>
  <c r="H14" i="6"/>
  <c r="M14" i="6"/>
  <c r="I12" i="6"/>
  <c r="C14" i="6"/>
  <c r="L14" i="6"/>
  <c r="D14" i="6"/>
  <c r="I13" i="6"/>
  <c r="I11" i="6"/>
  <c r="L9" i="15"/>
  <c r="E9" i="15"/>
  <c r="E8" i="15"/>
  <c r="K14" i="20"/>
  <c r="F14" i="20"/>
  <c r="E14" i="20"/>
  <c r="H14" i="20"/>
  <c r="I14" i="20"/>
  <c r="J14" i="20"/>
  <c r="G14" i="20"/>
  <c r="D14" i="20"/>
  <c r="L14" i="20"/>
  <c r="E12" i="15"/>
  <c r="E10" i="15"/>
  <c r="E13" i="15"/>
  <c r="L8" i="15"/>
  <c r="L10" i="15"/>
  <c r="S11" i="6"/>
  <c r="S8" i="6"/>
  <c r="S12" i="6"/>
  <c r="S10" i="6"/>
  <c r="I10" i="6"/>
  <c r="M14" i="20" l="1"/>
  <c r="S14" i="6"/>
  <c r="I14" i="6"/>
  <c r="E14" i="15"/>
</calcChain>
</file>

<file path=xl/sharedStrings.xml><?xml version="1.0" encoding="utf-8"?>
<sst xmlns="http://schemas.openxmlformats.org/spreadsheetml/2006/main" count="804" uniqueCount="306">
  <si>
    <t xml:space="preserve">جدول (1) </t>
  </si>
  <si>
    <t>Table (1)</t>
  </si>
  <si>
    <t xml:space="preserve">القطاع </t>
  </si>
  <si>
    <t>عدد الشركات</t>
  </si>
  <si>
    <t>عدد المعامل حسب الحالة العملية</t>
  </si>
  <si>
    <t>التوزيع النسبي للمعامل حسب الحالة العملية</t>
  </si>
  <si>
    <t>القطاع</t>
  </si>
  <si>
    <t>Sector</t>
  </si>
  <si>
    <t>العاملة</t>
  </si>
  <si>
    <t>المتوقفة</t>
  </si>
  <si>
    <t>المجموع</t>
  </si>
  <si>
    <t>Number of factories by practical status</t>
  </si>
  <si>
    <t>Relative distribution of factories by practical status</t>
  </si>
  <si>
    <t xml:space="preserve">العاملة </t>
  </si>
  <si>
    <t>Total</t>
  </si>
  <si>
    <t>Stopped</t>
  </si>
  <si>
    <t>الكيمياوي والبتروكيمياوي</t>
  </si>
  <si>
    <t>Chemical and petrochemical</t>
  </si>
  <si>
    <t xml:space="preserve">الهندسي </t>
  </si>
  <si>
    <t>Engineering</t>
  </si>
  <si>
    <t>الهندسي</t>
  </si>
  <si>
    <t>الغذائي والدوائي</t>
  </si>
  <si>
    <t>Food and pharmaceutical</t>
  </si>
  <si>
    <t>النسيجي</t>
  </si>
  <si>
    <t>Textile</t>
  </si>
  <si>
    <t>الإنشائي والخدمات الصناعية</t>
  </si>
  <si>
    <t>Structural and Industrial Services</t>
  </si>
  <si>
    <t xml:space="preserve">الانشائي والخدمات الصناعية </t>
  </si>
  <si>
    <t>شركات القطاع المختلط</t>
  </si>
  <si>
    <t>Mixed Sector Companies</t>
  </si>
  <si>
    <t>إجمالي</t>
  </si>
  <si>
    <t>اجمالي</t>
  </si>
  <si>
    <t xml:space="preserve">المصدر : وزارة الصناعة والمعادن / دائرة التطوير والتنظيم الصناعي / قسم البيئة  </t>
  </si>
  <si>
    <t>Environment Statistics Department\CSGIS\ Iraq</t>
  </si>
  <si>
    <t>جدول 2-2</t>
  </si>
  <si>
    <t>عدد المعامل حسب طرحها للمخلفات الصناعية الصلبة</t>
  </si>
  <si>
    <t>التوزيع النسبي للمعامل حسب طرحها للمخلفات الصناعية  الصلبة</t>
  </si>
  <si>
    <t>جدول (2)</t>
  </si>
  <si>
    <t>Table (2)</t>
  </si>
  <si>
    <t>عدد المعامل</t>
  </si>
  <si>
    <t>خطرة</t>
  </si>
  <si>
    <t>غير خطرة</t>
  </si>
  <si>
    <t>لاتطرح مخلفات</t>
  </si>
  <si>
    <t xml:space="preserve">خطرة </t>
  </si>
  <si>
    <t>Hazardous</t>
  </si>
  <si>
    <t>Non hazardous</t>
  </si>
  <si>
    <t>Chemical and Petrochemical</t>
  </si>
  <si>
    <t>Mixed sector companies</t>
  </si>
  <si>
    <t>قسم احصاءات البيئة ــ هيأة الإحصاء ونظم المعلومات الجغرافية / العراق</t>
  </si>
  <si>
    <t>كميات المخلفات الصناعية الصلبة ( كغم / شهر )</t>
  </si>
  <si>
    <t>جدول (3)</t>
  </si>
  <si>
    <t>Table (3)</t>
  </si>
  <si>
    <t>النسبة المئوية</t>
  </si>
  <si>
    <t>نسبة المخلفات الصناعية الصلبة</t>
  </si>
  <si>
    <t xml:space="preserve">الخطرة </t>
  </si>
  <si>
    <t xml:space="preserve">غير الخطرة           </t>
  </si>
  <si>
    <t>Percentage of solid industrial waste</t>
  </si>
  <si>
    <t xml:space="preserve">Non hazardous   </t>
  </si>
  <si>
    <t>عدد المعامل التي تطرح مخلفات صلبة خطرة</t>
  </si>
  <si>
    <t>عدد المعامل التي تطرح مخلفات صلبة خطرة حسب طرق التخلص منها</t>
  </si>
  <si>
    <t xml:space="preserve">طرح في مواقع </t>
  </si>
  <si>
    <t>حرق في محرقة</t>
  </si>
  <si>
    <t>إعادة استخدام في نفس الشركة</t>
  </si>
  <si>
    <t>نقل الى موقع صحي</t>
  </si>
  <si>
    <t>ارسالها الى جهة اخرى</t>
  </si>
  <si>
    <t>بيع</t>
  </si>
  <si>
    <t>طمر</t>
  </si>
  <si>
    <t>أراضي مجاورة</t>
  </si>
  <si>
    <t>اخرى</t>
  </si>
  <si>
    <t>طرح في مواقع</t>
  </si>
  <si>
    <t>حرق  في محرقة</t>
  </si>
  <si>
    <t>حرق عشوائي</t>
  </si>
  <si>
    <t>اعادة استخدام في نفس الشركة</t>
  </si>
  <si>
    <t xml:space="preserve">بيع </t>
  </si>
  <si>
    <t xml:space="preserve">طمر </t>
  </si>
  <si>
    <t>اراضي مجاورة</t>
  </si>
  <si>
    <t>Throwing in sites</t>
  </si>
  <si>
    <t>Burning inside the incinerator</t>
  </si>
  <si>
    <t>Reusing in the same company</t>
  </si>
  <si>
    <t>Transporting to a healthy site</t>
  </si>
  <si>
    <t>Sending to another authority</t>
  </si>
  <si>
    <t>Sale</t>
  </si>
  <si>
    <t>Landfilling</t>
  </si>
  <si>
    <t>Neighboring lands</t>
  </si>
  <si>
    <t>Other</t>
  </si>
  <si>
    <t>أخرى</t>
  </si>
  <si>
    <t xml:space="preserve">جدول (5 أ) </t>
  </si>
  <si>
    <t>عدد المعامل التي تطرح مخلفات صلبة غير خطرة حسب طرق التخلص منها</t>
  </si>
  <si>
    <t>Sell</t>
  </si>
  <si>
    <t xml:space="preserve">جدول (5 ب) </t>
  </si>
  <si>
    <t>عدد المعامل التابعة لوزارة الصناعة والمعادن (القطاع العام) وشركات القطاع المختلط حسب مصدر الماء المستخدم وجهات التصريف والقطاع لسنة 2024</t>
  </si>
  <si>
    <t>جدول (2-5): عدد المعامل حسب مصادر المياه المستخدمة وحسب نقاط التصريف.</t>
  </si>
  <si>
    <t xml:space="preserve">عدد المعامل حسب مصدر الماء المستخدم </t>
  </si>
  <si>
    <t>عدد المعامل حسب جهه التصريف</t>
  </si>
  <si>
    <t xml:space="preserve">جدول (6 أ) </t>
  </si>
  <si>
    <t>عدد المعامل حسب مصدر الماء المستخدم</t>
  </si>
  <si>
    <t>عدد المعامل التي لا تستخدم مياه **</t>
  </si>
  <si>
    <t>عدد المعامل حسب جهات التصريف</t>
  </si>
  <si>
    <t xml:space="preserve">عدد المعامل التي لا تصرّف مياه </t>
  </si>
  <si>
    <t>الكلي</t>
  </si>
  <si>
    <t>نهر دجلة</t>
  </si>
  <si>
    <t>نهر الفرات</t>
  </si>
  <si>
    <t>شط العرب</t>
  </si>
  <si>
    <t>اسالة</t>
  </si>
  <si>
    <t>جوفية</t>
  </si>
  <si>
    <t>المعامل التي لا تسحب مياه</t>
  </si>
  <si>
    <t>خزن في مواقع محددة</t>
  </si>
  <si>
    <t>مبزل</t>
  </si>
  <si>
    <t>نهر</t>
  </si>
  <si>
    <t>شبكة صرف صحي</t>
  </si>
  <si>
    <t>تدوير</t>
  </si>
  <si>
    <t>استخدام زراعي</t>
  </si>
  <si>
    <t>الاراضي المجاورة</t>
  </si>
  <si>
    <t>لا تصرف مياه صناعية</t>
  </si>
  <si>
    <t>No. of factories by source of used water</t>
  </si>
  <si>
    <t>No. of factories by drainage locations</t>
  </si>
  <si>
    <t>إسالة *</t>
  </si>
  <si>
    <t>إستخدام زراعي</t>
  </si>
  <si>
    <t>Number of Factories never drain water</t>
  </si>
  <si>
    <t>Tigris</t>
  </si>
  <si>
    <t>Euphrates</t>
  </si>
  <si>
    <t>Ground water</t>
  </si>
  <si>
    <t>Drainage canals</t>
  </si>
  <si>
    <t>River</t>
  </si>
  <si>
    <t>Sewage net</t>
  </si>
  <si>
    <t>Recycling</t>
  </si>
  <si>
    <t>الانشائي والخدمات الصناعية</t>
  </si>
  <si>
    <t>المختلط</t>
  </si>
  <si>
    <t>* المعامل التي تستخدم مياه إسالة تمثل المعامل العاملة المنتجة إضافة إلى بعض المعامل المتوقفة عن الإنتاج (لها كادر من المنتسبين فقط)</t>
  </si>
  <si>
    <t>التوزيع النسبي للمعامل التابعة لوزارة الصناعة والمعادن (القطاع العام) وشركات القطاع المختلط حسب مصدر الماء المستخدم وجهات التصريف والقطاع لسنة 2024</t>
  </si>
  <si>
    <t xml:space="preserve">جدول (6 ب) </t>
  </si>
  <si>
    <t>التوزيع النسبي للمعامل حسب مصدر الماء المستخدم</t>
  </si>
  <si>
    <t>نسبة المعامل التي لا تستخدم مياه</t>
  </si>
  <si>
    <t>التوزيع النسبي للمعامل حسب جهات التصريف</t>
  </si>
  <si>
    <t xml:space="preserve">نسبة المعامل التي لا تصرّف مياه </t>
  </si>
  <si>
    <t>Relative distribution of factories by source of used water</t>
  </si>
  <si>
    <t>Relative distribution of factories by drainage locations</t>
  </si>
  <si>
    <t>إسالة</t>
  </si>
  <si>
    <t>Shat al Arab</t>
  </si>
  <si>
    <t>Note: the total percentage is not 100% due to the approximation</t>
  </si>
  <si>
    <t xml:space="preserve">(الف م³/يوم) </t>
  </si>
  <si>
    <t>المياه المصرّفة</t>
  </si>
  <si>
    <t>المياه المستهلكة</t>
  </si>
  <si>
    <t xml:space="preserve">                 المياه المستخدمة                  </t>
  </si>
  <si>
    <t xml:space="preserve">        المياه المصرّفة                  </t>
  </si>
  <si>
    <t xml:space="preserve">        المياه المستهلكة                  </t>
  </si>
  <si>
    <t>Drained water</t>
  </si>
  <si>
    <t>Consumed water</t>
  </si>
  <si>
    <t xml:space="preserve">الكمية (م³/يوم) </t>
  </si>
  <si>
    <t>النسبة المئوية *</t>
  </si>
  <si>
    <t>Amount (m³\day)</t>
  </si>
  <si>
    <t>ملاحظة: اختلاف كميات المياه في قطاع الغذائي والدوائي وقطاع الانشائي والخدمات الصناعية عن السنة الماضية بسبب اتجاه وزارة الصناعة والمعادن إلى الاستثمار ولإستخدام المستثمرين الاساليب الحديثة والاشتغال بنظام الوجبات وبفترات متباعدة في الانتاج.</t>
  </si>
  <si>
    <t>Construction and Industrial Services</t>
  </si>
  <si>
    <t xml:space="preserve">عدد المعامل التي تطرح مخلفات صناعية صلبة حسب تصنيفها </t>
  </si>
  <si>
    <t>التوزيع النسبي للمعامل التي تطرح مخلفات صناعية صلبة حسب تصنيفها</t>
  </si>
  <si>
    <t>Number of factories that generate hazardous solid waste by disposal methods</t>
  </si>
  <si>
    <r>
      <t xml:space="preserve"> المعدل الشهري لكمية المخلفات الصناعية الصلبة الخطرة وغير الخطرة المتولّدة من المعامل التابعة لوزارة الصناعة والمعادن (القطاع العام) وشركات القطاع المختلط التي تطرح مخلفات صناعية صلبة </t>
    </r>
    <r>
      <rPr>
        <b/>
        <sz val="12"/>
        <rFont val="Arial"/>
        <family val="2"/>
      </rPr>
      <t>حسب تصنيف المخلفات والقطاع لسنة 2024</t>
    </r>
  </si>
  <si>
    <t>Transporting to healthy site</t>
  </si>
  <si>
    <t>No. of factories that generate non hazardous solid waste</t>
  </si>
  <si>
    <t>No. of Factories</t>
  </si>
  <si>
    <t>Number of factories related to the Ministry of Industry and Minerals (public sector) and mixed sector companies by source of used water, drainage locations and sector for 2024</t>
  </si>
  <si>
    <t>Agricultural use</t>
  </si>
  <si>
    <t>Drinking water *</t>
  </si>
  <si>
    <t>** The factories that never use water represent the factories that don't require water in the industrial process in addition to some stopped factories</t>
  </si>
  <si>
    <t>Relative distribution of factories related to the Ministry of Industry and Minerals (public sector) and mixed sector companies by source of used water, drainage locations and sector for 2024</t>
  </si>
  <si>
    <t xml:space="preserve">Drinking water </t>
  </si>
  <si>
    <t xml:space="preserve"> Note: The difference betweeen the amount of industrial waste in Engineering sector and Food and pharmaceutical sector compared to the previous year is due to the factories in the Ministry of Industrial and Mineral are depend on investment, use modern methods by investors and operating on shifts system in the production. </t>
  </si>
  <si>
    <t>No. of factories that generate solid industrial waste by classification</t>
  </si>
  <si>
    <t>Relative distribution of factories that generate solid industrial waste by classification</t>
  </si>
  <si>
    <t>G8= C8/E8*100</t>
  </si>
  <si>
    <t>J8=F8/B8*100</t>
  </si>
  <si>
    <t>E8= D8/D14*100</t>
  </si>
  <si>
    <t xml:space="preserve"> </t>
  </si>
  <si>
    <t xml:space="preserve">                </t>
  </si>
  <si>
    <t>* The factories using drinking water represent the operating produced factories in addition to some of stopped factories (their staff are the employees)</t>
  </si>
  <si>
    <t>Table (8)</t>
  </si>
  <si>
    <t>المعدل اليومي لكمية المياه المستخدمة والمصرّفة والمستهلكة من المعامل التابعة لوزارة الصناعة والمعادن (القطاع العام) وشركات القطاع المختلط ونسبها المئوية حسب القطاع لسنة 2024</t>
  </si>
  <si>
    <t>المياه المستخدمة</t>
  </si>
  <si>
    <t>Used water</t>
  </si>
  <si>
    <t>Daily average amount of used, drained and consumed water from factories related to the Ministry of Industry and Minerals (public sector) and mixed sector companies and its percentage by sector for 2024</t>
  </si>
  <si>
    <t>Randum burning</t>
  </si>
  <si>
    <t>Random burning</t>
  </si>
  <si>
    <t>المحافظة</t>
  </si>
  <si>
    <t>Governorate</t>
  </si>
  <si>
    <t>نينوى</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</si>
  <si>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</si>
  <si>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</si>
  <si>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</si>
  <si>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</si>
  <si>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</si>
  <si>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</si>
  <si>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</si>
  <si>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</si>
  <si>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</si>
  <si>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</si>
  <si>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</si>
  <si>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</si>
  <si>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</si>
  <si>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</si>
  <si>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Ninevah</t>
  </si>
  <si>
    <t>Kirkuk</t>
  </si>
  <si>
    <t>Diala</t>
  </si>
  <si>
    <t>Al-Anbar</t>
  </si>
  <si>
    <t>Baghdad</t>
  </si>
  <si>
    <t>Babylon</t>
  </si>
  <si>
    <t>Kerbela</t>
  </si>
  <si>
    <t>Wasit</t>
  </si>
  <si>
    <t>Salah Al-Deen</t>
  </si>
  <si>
    <t>Al-Najaf</t>
  </si>
  <si>
    <t>Al-Qadisiya</t>
  </si>
  <si>
    <t>Al-Muthanna</t>
  </si>
  <si>
    <t>Thi-Qar</t>
  </si>
  <si>
    <t>Missan</t>
  </si>
  <si>
    <t>جدول (4)</t>
  </si>
  <si>
    <t>Table (4)</t>
  </si>
  <si>
    <t xml:space="preserve">جدول (7 أ) </t>
  </si>
  <si>
    <t xml:space="preserve">جدول (7 ب) </t>
  </si>
  <si>
    <t>جدول (8)</t>
  </si>
  <si>
    <t>الإجمالي</t>
  </si>
  <si>
    <t xml:space="preserve">Table (5A) </t>
  </si>
  <si>
    <t xml:space="preserve">Table (6A) </t>
  </si>
  <si>
    <t xml:space="preserve">Table (7A) </t>
  </si>
  <si>
    <t xml:space="preserve">Table (6B) </t>
  </si>
  <si>
    <t xml:space="preserve">Table (5B) </t>
  </si>
  <si>
    <t xml:space="preserve">Table (7B) </t>
  </si>
  <si>
    <t>عدد المعامل حسب تصنيف المخلفات</t>
  </si>
  <si>
    <t xml:space="preserve">المحافظة </t>
  </si>
  <si>
    <t>غير الخطرة</t>
  </si>
  <si>
    <t>الكيمياوي والبترو كيمياوي</t>
  </si>
  <si>
    <t xml:space="preserve">النسيجي </t>
  </si>
  <si>
    <t xml:space="preserve">غير الخطرة </t>
  </si>
  <si>
    <t>عدد المعامل حسب تصنيف المخلفات الصلبة لكل قطاع</t>
  </si>
  <si>
    <t>Number of factories by solid waste classification for each sector</t>
  </si>
  <si>
    <t xml:space="preserve">الهندسي                </t>
  </si>
  <si>
    <t xml:space="preserve">الغذائي والدوائي                        </t>
  </si>
  <si>
    <t xml:space="preserve">النسيجي                     </t>
  </si>
  <si>
    <t xml:space="preserve">Textile </t>
  </si>
  <si>
    <t xml:space="preserve">الإنشائي والخدمات الصناعية       </t>
  </si>
  <si>
    <t xml:space="preserve">شركات القطاع المختلط  </t>
  </si>
  <si>
    <t>* مجموع النسب لا يساوي (100%) نتيجة عمليات التقريب</t>
  </si>
  <si>
    <t>عدد المعامل العاملة</t>
  </si>
  <si>
    <t>Number of  working factories</t>
  </si>
  <si>
    <t>Working</t>
  </si>
  <si>
    <t>Source: Ministry of Industry and Minerals\ Industrial Develpement &amp; Regulatory Department\ Environmental Department</t>
  </si>
  <si>
    <t>المعدل الشهري لكمية المخلفات الصناعية الصلبة (كغم/ شهر)</t>
  </si>
  <si>
    <t>طرح في مواقع خاصة</t>
  </si>
  <si>
    <t>Throwing in specified sites</t>
  </si>
  <si>
    <t xml:space="preserve">طرح في مواقع خاصة </t>
  </si>
  <si>
    <t>** المعامل التي لا تستخدم مياه تمثل المعامل التي لا تحتاج مياه في العملية الصناعية إضافة إلى بعض المعامل المتوقفة</t>
  </si>
  <si>
    <t>Note: the total percentage is not (100%) due to the approximation</t>
  </si>
  <si>
    <t>Percentage *</t>
  </si>
  <si>
    <t>* The total percentage is not (100%) due to the approximation</t>
  </si>
  <si>
    <t>عدد المعامل العاملة التابعة لوزارة الصناعة والمعادن (القطاع العام) وشركات القطاع المختلط والتي تطرح مخلفات صلبة حسب تصنيف هذه المخلفات والقطاع والمحافظة لسنة 2024</t>
  </si>
  <si>
    <t>No. of  working factories that generate solid waste</t>
  </si>
  <si>
    <t>عدد المعامل العاملة والتي تطرح مخلفات صلبة</t>
  </si>
  <si>
    <t>Number of working factories related to the Ministry of Industry and Minerals (public sector) and mixed sector companies that generate solid waste by their classification, sector and governorate for 2024</t>
  </si>
  <si>
    <t>Monthly average amounts of hazardous and non hazardous solid industrial waste generated from the factories related to the Ministry of Industry and Minerals (public sector) and mixed sector companies that generage solid industrial waste by waste classification and sector for 2024</t>
  </si>
  <si>
    <t>Monthly average amount of solid industrial waste (kg\month)</t>
  </si>
  <si>
    <t>Number of factories that generate hazardous solid waste</t>
  </si>
  <si>
    <t>Number of Factories never use water **</t>
  </si>
  <si>
    <t>Percentage of factories never use water</t>
  </si>
  <si>
    <t>Percentage of factories never drain water</t>
  </si>
  <si>
    <t>Number of factories that generate non hazardous solid waste by disposal methods</t>
  </si>
  <si>
    <t>ملاحظة: ان المخلفات الصناعية الصلبة الخطرة المطروحة من المعامل التابعة للقطاع الهندسي تعود لمصنع الطلاء الكهربائي والذي يطرح الأصباغ المستخدمة في الطلاء الكهربائي ومصنعي البطاريات واللذين يطرحا مخلفات الرصاص وخبث الرصاص</t>
  </si>
  <si>
    <t>Note: The hazardous solid industrial wastes disposed in the factories related to the engineering sector are related to the electrocoating factory that uses dyes in electrocoating, and the battery factories, which dispose lead waste and lead slag</t>
  </si>
  <si>
    <t>Storage in specified sites</t>
  </si>
  <si>
    <t>* المعامل المتوقفة تمثل المعامل التي لها كادر من المنتسبين (الإداريين والفنيين) ولكنها متوقفة عن الإنتاج الصناعي إضافة إلى المعامل المغلقة</t>
  </si>
  <si>
    <t>* Stopped factories represent factories with (administratives and technical) staff but have no industrial production in addition to the closed factories</t>
  </si>
  <si>
    <t xml:space="preserve"> عدد الشركات   </t>
  </si>
  <si>
    <t xml:space="preserve">Number of companies </t>
  </si>
  <si>
    <t>المتوقفة *</t>
  </si>
  <si>
    <t>Stopped *</t>
  </si>
  <si>
    <t>عدد المعامل العاملة التابعة لوزارة الصناعة والمعادن (القطاع العام) وشركات القطاع المختلط التي تطرح مخلفات صناعية صلبة وتوزيعها النسبي حسب تصنيف المخلفات والقطاع لسنة 2024</t>
  </si>
  <si>
    <t>Number of working factories related to the Ministry of Industry and Minerals (public sector) and mixed sector companies that generate solid industrial waste and their relative distribution by waste classification and sector for 2024</t>
  </si>
  <si>
    <t>عدد المعامل العاملة التابعة لوزارة الصناعة والمعادن (القطاع العام) وشركات القطاع المختلط حسب طرق التخلص من المخلفات الصلبة الخطرة والقطاع لسنة 2024</t>
  </si>
  <si>
    <t>Number of working factories related to the Ministry of Industry and Minerals (public sector) and mixed sector companies by disposal methods of hazardous solid waste and sector for 2024</t>
  </si>
  <si>
    <t>Number of working factories that generate hazardous solid waste</t>
  </si>
  <si>
    <t>عدد المعامل العاملة التي تطرح مخلفات صلبة خطرة</t>
  </si>
  <si>
    <t>التوزيع النسبي للمعامل التابعة لوزارة الصناعة والمعادن (القطاع العام) وشركات القطاع المختلط حسب طرق التخلص من المخلفات الصلبة الخطرة والقطاع لسنة 2024</t>
  </si>
  <si>
    <t xml:space="preserve">التوزيع النسبي للمعامل التي تطرح مخلفات صلبة خطرة حسب طرق التخلص منها </t>
  </si>
  <si>
    <t>Relative distribution of factories related to the Ministry of Industry and Minerals (public sector) and mixed sector companies by disposal methods of hazardous solid waste and sector for 2024</t>
  </si>
  <si>
    <t>Relative distribution of factories that generate hazardous solid waste by disposal methods</t>
  </si>
  <si>
    <t>ملاحظة : مجموع النسب قد لا يساوي (100%) نتيجة عمليات التقريب</t>
  </si>
  <si>
    <t>عدد المعامل العاملة التابعة لوزارة الصناعة والمعادن (القطاع العام) وشركات القطاع المختلط حسب طرق التخلص من المخلفات الصلبة غير الخطرة والقطاع لسنة 2024</t>
  </si>
  <si>
    <t>عدد المعامل العاملة التي تطرح مخلفات صلبة غير خطرة</t>
  </si>
  <si>
    <t>Number of working factories related to the Ministry of Industry and Minerals (public sector) and mixed sector companies by disposal methods of non hazardous solid waste and sector for 2024</t>
  </si>
  <si>
    <t xml:space="preserve">التوزيع النسبي للمعامل التي تطرح مخلفات صلبة غير خطرة حسب طرق التخلص منها </t>
  </si>
  <si>
    <t>التوزيع النسبي للمعامل العاملة التابعة لوزارة الصناعة والمعادن (القطاع العام) وشركات القطاع المختلط حسب طرق التخلص من المخلفات الصلبة غير الخطرة والقطاع لسنة 2024</t>
  </si>
  <si>
    <t>No. of working factories that generate non hazardous solid waste</t>
  </si>
  <si>
    <t>Relative distribution of factories that generate non hazardous solid waste by disposal methods</t>
  </si>
  <si>
    <t>Relative distribution of working factories related to the Ministry of Industry and Minerals (public sector) and mixed sector companies by disposal methods of non hazardous solid waste and sector for 2024</t>
  </si>
  <si>
    <t>قسم احصاءات البيئة ــ هيأة الإحصاء ونظم المعلومات الجغرافية / العراق          10</t>
  </si>
  <si>
    <t>إرسالها الى جهة اخرى</t>
  </si>
  <si>
    <t>الإنشائي والخدمات الصناعية **</t>
  </si>
  <si>
    <t>Structural and Industrial Services**</t>
  </si>
  <si>
    <t>** ان سبب الزيادة الحاصلة في القطاع الإنشائي عن السنة السابقة يعود إلى زيادة أعداد معامل الإسمنت التي تستهلك المياه وخاصة ان بعضها تعمل بالطريقة الرطبة التي يتم فيها استخدام احواض لغرض جلب الأطيان من المقالع ووضعها داخل هذه الأحواض وبعدها يتم سحبها إلى الأفران لغرض إنتاج الكلنكر وهي المادة الفعالة التي تدخل في صناعة الإسمنت</t>
  </si>
  <si>
    <t>**The reason of increasing in the construction sector compared to the previous year due to the increasing in the number of cement factories that consume water, especially some of them operate using the wet method where basins are used to bring raw materials from quarries and place them in these basins, after which they are pulled to the kilns for the purpose of producing clinker which is the active material used in cement production</t>
  </si>
  <si>
    <t>عدد المعامل والشركات التابعة لوزارة الصناعة والمعادن (القطاع العام) وشركات القطاع المختلط وتوزيعها النسبي حسب الحالة العملية والقطاع لسنة 2024</t>
  </si>
  <si>
    <t>Number of factories and companies related to the Ministry of Industry and Minerals (public sector) and mixed sector companies and the relative distribution of factories by practical status and sector for 2024</t>
  </si>
  <si>
    <t>عدد المعامل التي لا تطرح مخلفات صناعية صلبة</t>
  </si>
  <si>
    <t>نسبة المعامل التي لا تطرح مخلفات صناعية صلبة</t>
  </si>
  <si>
    <t>No. of factories that do not generate solid industrial waste</t>
  </si>
  <si>
    <t>Percentage of factories that do not generate solid industrial waste</t>
  </si>
  <si>
    <t>Note: some factories do not generate any solid industrial waste because they are service companies</t>
  </si>
  <si>
    <t>ملاحظة : بعض المعامل لا تطرح أي مخلفات صناعية صلبة كونها شركات خدمية</t>
  </si>
  <si>
    <t>Al-Basrah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</si>
</sst>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0.0"/>
    <numFmt numFmtId="166" formatCode="0.0"/>
  </numFmts>
  <fonts count="52">
    <font>
      <sz val="10"/>
      <name val="Arial"/>
      <charset val="134"/>
    </font>
    <font>
      <sz val="11"/>
      <color theme="1"/>
      <name val="Calibri"/>
      <family val="2"/>
      <scheme val="minor"/>
    </font>
    <font>
      <sz val="10"/>
      <color rgb="FF660033"/>
      <name val="Arial"/>
      <family val="2"/>
    </font>
    <font>
      <b/>
      <sz val="12"/>
      <name val="Arial"/>
      <family val="2"/>
    </font>
    <font>
      <b/>
      <sz val="12"/>
      <name val="Times New Roman"/>
      <family val="1"/>
    </font>
    <font>
      <b/>
      <sz val="10"/>
      <color theme="0"/>
      <name val="Arial"/>
      <family val="2"/>
    </font>
    <font>
      <b/>
      <sz val="10"/>
      <name val="Arial"/>
      <family val="2"/>
    </font>
    <font>
      <b/>
      <sz val="10"/>
      <color theme="0"/>
      <name val="Times New Roman"/>
      <family val="1"/>
    </font>
    <font>
      <b/>
      <sz val="10"/>
      <name val="Times New Roman"/>
      <family val="1"/>
    </font>
    <font>
      <b/>
      <sz val="9"/>
      <name val="Arial"/>
      <family val="2"/>
    </font>
    <font>
      <b/>
      <sz val="9"/>
      <name val="Times New Roman"/>
      <family val="1"/>
    </font>
    <font>
      <b/>
      <sz val="14"/>
      <name val="Calibri"/>
      <family val="2"/>
      <scheme val="minor"/>
    </font>
    <font>
      <b/>
      <sz val="12"/>
      <name val="Calibri"/>
      <family val="2"/>
      <scheme val="minor"/>
    </font>
    <font>
      <b/>
      <sz val="12"/>
      <name val="Cambria"/>
      <family val="1"/>
      <scheme val="major"/>
    </font>
    <font>
      <b/>
      <sz val="12"/>
      <color theme="1"/>
      <name val="Cambria"/>
      <family val="1"/>
      <scheme val="major"/>
    </font>
    <font>
      <b/>
      <sz val="10"/>
      <color rgb="FF660033"/>
      <name val="Arial"/>
      <family val="2"/>
    </font>
    <font>
      <b/>
      <sz val="12"/>
      <color rgb="FFFF0000"/>
      <name val="Cambria"/>
      <family val="1"/>
      <scheme val="major"/>
    </font>
    <font>
      <b/>
      <sz val="8"/>
      <name val="Arial"/>
      <family val="2"/>
    </font>
    <font>
      <b/>
      <sz val="8"/>
      <name val="Times New Roman"/>
      <family val="1"/>
    </font>
    <font>
      <b/>
      <sz val="12"/>
      <color rgb="FF660033"/>
      <name val="Arial"/>
      <family val="2"/>
    </font>
    <font>
      <b/>
      <sz val="14"/>
      <color theme="1"/>
      <name val="Calibri"/>
      <family val="2"/>
      <scheme val="minor"/>
    </font>
    <font>
      <b/>
      <sz val="12"/>
      <color theme="1"/>
      <name val="Calibri"/>
      <family val="2"/>
      <scheme val="minor"/>
    </font>
    <font>
      <b/>
      <sz val="11"/>
      <color theme="1"/>
      <name val="Calibri"/>
      <family val="2"/>
      <scheme val="minor"/>
    </font>
    <font>
      <b/>
      <sz val="10"/>
      <color theme="1"/>
      <name val="Calibri"/>
      <family val="2"/>
      <scheme val="minor"/>
    </font>
    <font>
      <b/>
      <sz val="9"/>
      <color theme="0"/>
      <name val="Arial"/>
      <family val="2"/>
    </font>
    <font>
      <b/>
      <sz val="9"/>
      <color theme="0"/>
      <name val="Times New Roman"/>
      <family val="1"/>
    </font>
    <font>
      <b/>
      <sz val="9"/>
      <color rgb="FF632523"/>
      <name val="Arial"/>
      <family val="2"/>
    </font>
    <font>
      <b/>
      <sz val="11"/>
      <name val="Calibri"/>
      <family val="2"/>
      <scheme val="minor"/>
    </font>
    <font>
      <sz val="14"/>
      <color rgb="FF000000"/>
      <name val="Times New Roman"/>
      <family val="1"/>
    </font>
    <font>
      <b/>
      <sz val="12"/>
      <color rgb="FF660033"/>
      <name val="Simplified Arabic"/>
      <family val="1"/>
    </font>
    <font>
      <b/>
      <sz val="11"/>
      <name val="Simplified Arabic"/>
      <family val="1"/>
    </font>
    <font>
      <b/>
      <sz val="12"/>
      <name val="Simplified Arabic"/>
      <family val="1"/>
    </font>
    <font>
      <b/>
      <sz val="10"/>
      <name val="Simplified Arabic"/>
      <family val="1"/>
    </font>
    <font>
      <b/>
      <sz val="10"/>
      <color rgb="FF660033"/>
      <name val="Simplified Arabic"/>
      <family val="1"/>
    </font>
    <font>
      <sz val="11"/>
      <color theme="1"/>
      <name val="Calibri"/>
      <family val="2"/>
      <scheme val="minor"/>
    </font>
    <font>
      <sz val="10"/>
      <name val="Arial"/>
      <family val="2"/>
    </font>
    <font>
      <b/>
      <sz val="12"/>
      <name val="Arial"/>
      <family val="2"/>
    </font>
    <font>
      <b/>
      <sz val="10"/>
      <name val="Arial"/>
      <family val="2"/>
    </font>
    <font>
      <b/>
      <sz val="10"/>
      <color theme="0"/>
      <name val="Arial"/>
      <family val="2"/>
    </font>
    <font>
      <b/>
      <sz val="9"/>
      <name val="Times New Roman"/>
      <family val="1"/>
    </font>
    <font>
      <b/>
      <sz val="10"/>
      <name val="Times New Roman"/>
      <family val="1"/>
    </font>
    <font>
      <b/>
      <sz val="9"/>
      <name val="Arial"/>
      <family val="2"/>
    </font>
    <font>
      <b/>
      <sz val="12"/>
      <name val="Times New Roman"/>
      <family val="1"/>
    </font>
    <font>
      <b/>
      <sz val="10"/>
      <color theme="0"/>
      <name val="Times New Roman"/>
      <family val="1"/>
    </font>
    <font>
      <b/>
      <sz val="14"/>
      <color rgb="FFC00000"/>
      <name val="Simplified Arabic"/>
      <family val="1"/>
    </font>
    <font>
      <b/>
      <sz val="8"/>
      <name val="Arial"/>
      <family val="2"/>
    </font>
    <font>
      <b/>
      <sz val="12"/>
      <color rgb="FFFF0000"/>
      <name val="Times New Roman"/>
      <family val="1"/>
    </font>
    <font>
      <sz val="16"/>
      <color theme="1"/>
      <name val="Calibri"/>
      <family val="2"/>
      <scheme val="minor"/>
    </font>
    <font>
      <b/>
      <sz val="16"/>
      <color theme="1"/>
      <name val="Calibri"/>
      <family val="2"/>
      <scheme val="minor"/>
    </font>
    <font>
      <b/>
      <sz val="16"/>
      <name val="Calibri"/>
      <family val="2"/>
      <scheme val="minor"/>
    </font>
    <font>
      <b/>
      <sz val="10"/>
      <color theme="1"/>
      <name val="Times New Roman"/>
      <family val="1"/>
    </font>
    <font>
      <b/>
      <sz val="9"/>
      <color rgb="FF111111"/>
      <name val="Times New Roman"/>
      <family val="1"/>
    </font>
  </fonts>
  <fills count="13">
    <fill>
      <patternFill patternType="none"/>
    </fill>
    <fill>
      <patternFill patternType="gray125"/>
    </fill>
    <fill>
      <patternFill patternType="solid">
        <fgColor rgb="FF050E65"/>
        <bgColor indexed="64"/>
      </patternFill>
    </fill>
    <fill>
      <patternFill patternType="solid">
        <fgColor theme="4" tint="0.79995117038483843"/>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64"/>
      </patternFill>
    </fill>
    <fill>
      <patternFill patternType="solid">
        <fgColor rgb="FF660033"/>
        <bgColor indexed="64"/>
      </patternFill>
    </fill>
    <fill>
      <patternFill patternType="solid">
        <fgColor theme="5" tint="0.3999450666829432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s>
  <borders count="29">
    <border>
      <left/>
      <right/>
      <top/>
      <bottom/>
      <diagonal/>
    </border>
    <border>
      <left/>
      <right/>
      <top/>
      <bottom style="double">
        <color auto="1"/>
      </bottom>
      <diagonal/>
    </border>
    <border>
      <left/>
      <right/>
      <top style="double">
        <color auto="1"/>
      </top>
      <bottom/>
      <diagonal/>
    </border>
    <border>
      <left/>
      <right/>
      <top style="double">
        <color auto="1"/>
      </top>
      <bottom style="hair">
        <color auto="1"/>
      </bottom>
      <diagonal/>
    </border>
    <border>
      <left/>
      <right/>
      <top style="hair">
        <color auto="1"/>
      </top>
      <bottom style="hair">
        <color auto="1"/>
      </bottom>
      <diagonal/>
    </border>
    <border>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hair">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bottom style="medium">
        <color auto="1"/>
      </bottom>
      <diagonal/>
    </border>
    <border>
      <left style="thin">
        <color auto="1"/>
      </left>
      <right/>
      <top/>
      <bottom style="thin">
        <color auto="1"/>
      </bottom>
      <diagonal/>
    </border>
    <border>
      <left/>
      <right/>
      <top style="double">
        <color auto="1"/>
      </top>
      <bottom style="double">
        <color auto="1"/>
      </bottom>
      <diagonal/>
    </border>
    <border>
      <left/>
      <right/>
      <top style="hair">
        <color auto="1"/>
      </top>
      <bottom style="double">
        <color auto="1"/>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right/>
      <top style="thin">
        <color auto="1"/>
      </top>
      <bottom style="double">
        <color auto="1"/>
      </bottom>
      <diagonal/>
    </border>
  </borders>
  <cellStyleXfs count="9">
    <xf numFmtId="0" fontId="0" fillId="0" borderId="0"/>
    <xf numFmtId="43" fontId="35" fillId="0" borderId="0" applyFont="0" applyFill="0" applyBorder="0" applyAlignment="0" applyProtection="0"/>
    <xf numFmtId="9" fontId="3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0" fontId="1" fillId="0" borderId="0"/>
    <xf numFmtId="43" fontId="1" fillId="0" borderId="0" applyFont="0" applyFill="0" applyBorder="0" applyAlignment="0" applyProtection="0"/>
  </cellStyleXfs>
  <cellXfs count="604">
    <xf numFmtId="0" fontId="0" fillId="0" borderId="0" xfId="0"/>
    <xf numFmtId="0" fontId="2" fillId="0" borderId="0" xfId="0" applyFont="1"/>
    <xf numFmtId="0" fontId="3" fillId="0" borderId="0" xfId="0" applyFont="1" applyBorder="1" applyAlignment="1">
      <alignment horizontal="center" vertical="center" wrapText="1"/>
    </xf>
    <xf numFmtId="0" fontId="3" fillId="0" borderId="1" xfId="0" applyFont="1" applyBorder="1" applyAlignment="1">
      <alignment vertical="center" wrapText="1"/>
    </xf>
    <xf numFmtId="0" fontId="6" fillId="2" borderId="2" xfId="0" applyFont="1" applyFill="1" applyBorder="1" applyAlignment="1">
      <alignment horizontal="center" vertical="center" wrapText="1"/>
    </xf>
    <xf numFmtId="0" fontId="8" fillId="2" borderId="0" xfId="0" applyFont="1" applyFill="1" applyBorder="1" applyAlignment="1">
      <alignment horizontal="center" vertical="center" wrapText="1" readingOrder="1"/>
    </xf>
    <xf numFmtId="0" fontId="9" fillId="3" borderId="4" xfId="1" applyNumberFormat="1" applyFont="1" applyFill="1" applyBorder="1" applyAlignment="1">
      <alignment horizontal="right" vertical="center" wrapText="1"/>
    </xf>
    <xf numFmtId="0" fontId="9" fillId="2" borderId="5" xfId="0" applyNumberFormat="1" applyFont="1" applyFill="1" applyBorder="1" applyAlignment="1">
      <alignment horizontal="right" vertical="center" wrapText="1"/>
    </xf>
    <xf numFmtId="0" fontId="10" fillId="3" borderId="6" xfId="1" applyNumberFormat="1" applyFont="1" applyFill="1" applyBorder="1" applyAlignment="1">
      <alignment horizontal="left" vertical="center" wrapText="1" readingOrder="1"/>
    </xf>
    <xf numFmtId="0" fontId="10" fillId="2" borderId="0" xfId="0" applyNumberFormat="1" applyFont="1" applyFill="1" applyBorder="1" applyAlignment="1">
      <alignment horizontal="left" vertical="center" wrapText="1" readingOrder="1"/>
    </xf>
    <xf numFmtId="0" fontId="6" fillId="0" borderId="0" xfId="1" applyNumberFormat="1" applyFont="1" applyFill="1" applyBorder="1" applyAlignment="1">
      <alignment horizontal="right" vertical="center" wrapText="1"/>
    </xf>
    <xf numFmtId="4" fontId="8" fillId="0" borderId="7" xfId="1" applyNumberFormat="1" applyFont="1" applyBorder="1" applyAlignment="1">
      <alignment horizontal="left" vertical="center" wrapText="1"/>
    </xf>
    <xf numFmtId="164" fontId="8" fillId="0" borderId="7" xfId="1" applyNumberFormat="1" applyFont="1" applyBorder="1" applyAlignment="1">
      <alignment vertical="center" wrapText="1"/>
    </xf>
    <xf numFmtId="2" fontId="8" fillId="0" borderId="7" xfId="1" applyNumberFormat="1" applyFont="1" applyBorder="1" applyAlignment="1">
      <alignment horizontal="left" vertical="center" wrapText="1"/>
    </xf>
    <xf numFmtId="0" fontId="6" fillId="0" borderId="4" xfId="1" applyNumberFormat="1" applyFont="1" applyFill="1" applyBorder="1" applyAlignment="1">
      <alignment horizontal="right" vertical="center" wrapText="1"/>
    </xf>
    <xf numFmtId="4" fontId="8" fillId="0" borderId="4" xfId="1" applyNumberFormat="1" applyFont="1" applyBorder="1" applyAlignment="1">
      <alignment horizontal="left" vertical="center" wrapText="1"/>
    </xf>
    <xf numFmtId="164" fontId="8" fillId="0" borderId="4" xfId="1" applyNumberFormat="1" applyFont="1" applyBorder="1" applyAlignment="1">
      <alignment vertical="center" wrapText="1"/>
    </xf>
    <xf numFmtId="2" fontId="8" fillId="0" borderId="4" xfId="1" applyNumberFormat="1" applyFont="1" applyBorder="1" applyAlignment="1">
      <alignment horizontal="left" vertical="center" wrapText="1"/>
    </xf>
    <xf numFmtId="4" fontId="8" fillId="0" borderId="6" xfId="1" applyNumberFormat="1" applyFont="1" applyBorder="1" applyAlignment="1">
      <alignment horizontal="left" vertical="center" wrapText="1"/>
    </xf>
    <xf numFmtId="164" fontId="8" fillId="0" borderId="6" xfId="1" applyNumberFormat="1" applyFont="1" applyBorder="1" applyAlignment="1">
      <alignment vertical="center" wrapText="1"/>
    </xf>
    <xf numFmtId="2" fontId="8" fillId="0" borderId="6" xfId="1" applyNumberFormat="1" applyFont="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wrapText="1"/>
    </xf>
    <xf numFmtId="0" fontId="12" fillId="4" borderId="10" xfId="0" applyFont="1" applyFill="1" applyBorder="1" applyAlignment="1">
      <alignment horizontal="center"/>
    </xf>
    <xf numFmtId="0" fontId="12" fillId="4" borderId="8" xfId="0" applyFont="1" applyFill="1" applyBorder="1" applyAlignment="1">
      <alignment horizontal="center"/>
    </xf>
    <xf numFmtId="0" fontId="7" fillId="2" borderId="0" xfId="0" applyFont="1" applyFill="1" applyBorder="1" applyAlignment="1">
      <alignment horizontal="left" vertical="center" wrapText="1" readingOrder="1"/>
    </xf>
    <xf numFmtId="0" fontId="13" fillId="4" borderId="11"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1" xfId="0" applyFont="1" applyFill="1" applyBorder="1" applyAlignment="1">
      <alignment horizontal="center" vertical="center"/>
    </xf>
    <xf numFmtId="43" fontId="8" fillId="0" borderId="7" xfId="1" applyNumberFormat="1" applyFont="1" applyBorder="1" applyAlignment="1">
      <alignment horizontal="left" vertical="center" wrapText="1"/>
    </xf>
    <xf numFmtId="0" fontId="8" fillId="0" borderId="7" xfId="0" applyFont="1" applyBorder="1" applyAlignment="1">
      <alignment horizontal="left" vertical="center" wrapText="1" readingOrder="1"/>
    </xf>
    <xf numFmtId="0" fontId="13" fillId="6" borderId="11" xfId="0" applyFont="1" applyFill="1" applyBorder="1" applyAlignment="1">
      <alignment horizontal="center" vertical="center"/>
    </xf>
    <xf numFmtId="2" fontId="13" fillId="6" borderId="11" xfId="0" applyNumberFormat="1" applyFont="1" applyFill="1" applyBorder="1" applyAlignment="1">
      <alignment horizontal="center" vertical="center"/>
    </xf>
    <xf numFmtId="166" fontId="13" fillId="6" borderId="11" xfId="0" applyNumberFormat="1" applyFont="1" applyFill="1" applyBorder="1" applyAlignment="1">
      <alignment horizontal="center" vertical="center"/>
    </xf>
    <xf numFmtId="43" fontId="8" fillId="0" borderId="4" xfId="1" applyNumberFormat="1" applyFont="1" applyBorder="1" applyAlignment="1">
      <alignment horizontal="left" vertical="center" wrapText="1"/>
    </xf>
    <xf numFmtId="0" fontId="8" fillId="0" borderId="4" xfId="0" applyFont="1" applyBorder="1" applyAlignment="1">
      <alignment horizontal="left" vertical="center" wrapText="1" readingOrder="1"/>
    </xf>
    <xf numFmtId="0" fontId="8" fillId="0" borderId="4" xfId="0" applyFont="1" applyFill="1" applyBorder="1" applyAlignment="1">
      <alignment horizontal="left" vertical="center" wrapText="1" readingOrder="1"/>
    </xf>
    <xf numFmtId="43" fontId="8" fillId="0" borderId="6" xfId="1" applyNumberFormat="1" applyFont="1" applyBorder="1" applyAlignment="1">
      <alignment horizontal="left" vertical="center" wrapText="1"/>
    </xf>
    <xf numFmtId="0" fontId="8" fillId="0" borderId="12" xfId="0" applyFont="1" applyBorder="1" applyAlignment="1">
      <alignment horizontal="left" vertical="center" wrapText="1" readingOrder="1"/>
    </xf>
    <xf numFmtId="0" fontId="8" fillId="0" borderId="8" xfId="0" applyFont="1" applyBorder="1" applyAlignment="1">
      <alignment horizontal="left" vertical="center" wrapText="1" readingOrder="1"/>
    </xf>
    <xf numFmtId="166" fontId="13" fillId="6" borderId="13" xfId="0" applyNumberFormat="1" applyFont="1" applyFill="1" applyBorder="1" applyAlignment="1">
      <alignment horizontal="center" vertical="center"/>
    </xf>
    <xf numFmtId="0" fontId="8" fillId="3" borderId="1" xfId="0" applyFont="1" applyFill="1" applyBorder="1" applyAlignment="1">
      <alignment horizontal="left" vertical="center" wrapText="1" readingOrder="1"/>
    </xf>
    <xf numFmtId="166" fontId="13" fillId="6" borderId="11" xfId="0" applyNumberFormat="1" applyFont="1" applyFill="1" applyBorder="1" applyAlignment="1">
      <alignment horizontal="center" vertical="center" wrapText="1"/>
    </xf>
    <xf numFmtId="166" fontId="0" fillId="0" borderId="0" xfId="0" applyNumberFormat="1"/>
    <xf numFmtId="0" fontId="9" fillId="0" borderId="0" xfId="0" applyFont="1" applyBorder="1" applyAlignment="1">
      <alignment horizontal="right" vertical="center" wrapText="1"/>
    </xf>
    <xf numFmtId="0" fontId="0" fillId="0" borderId="0" xfId="0" applyBorder="1"/>
    <xf numFmtId="0" fontId="15" fillId="0" borderId="0" xfId="0" applyFont="1" applyAlignment="1">
      <alignment horizontal="center"/>
    </xf>
    <xf numFmtId="0" fontId="5" fillId="7" borderId="3" xfId="0" applyFont="1" applyFill="1" applyBorder="1" applyAlignment="1">
      <alignment horizontal="right" wrapText="1"/>
    </xf>
    <xf numFmtId="0" fontId="5" fillId="7" borderId="3" xfId="0" applyFont="1" applyFill="1" applyBorder="1" applyAlignment="1">
      <alignment vertical="center" wrapText="1"/>
    </xf>
    <xf numFmtId="0" fontId="12" fillId="4" borderId="0" xfId="0" applyFont="1" applyFill="1" applyBorder="1" applyAlignment="1">
      <alignment horizontal="center"/>
    </xf>
    <xf numFmtId="0" fontId="5" fillId="7" borderId="15" xfId="0" applyFont="1" applyFill="1" applyBorder="1" applyAlignment="1">
      <alignment horizontal="right" wrapText="1"/>
    </xf>
    <xf numFmtId="0" fontId="5" fillId="7" borderId="15" xfId="0" applyFont="1" applyFill="1" applyBorder="1" applyAlignment="1">
      <alignment vertical="center" wrapText="1"/>
    </xf>
    <xf numFmtId="0" fontId="14" fillId="8" borderId="11" xfId="0" applyFont="1" applyFill="1" applyBorder="1" applyAlignment="1">
      <alignment horizontal="center" vertical="center"/>
    </xf>
    <xf numFmtId="164" fontId="8" fillId="0" borderId="7" xfId="1" applyNumberFormat="1" applyFont="1" applyBorder="1" applyAlignment="1">
      <alignment horizontal="left" vertical="center" wrapText="1"/>
    </xf>
    <xf numFmtId="2" fontId="14" fillId="9" borderId="11" xfId="0" applyNumberFormat="1" applyFont="1" applyFill="1" applyBorder="1" applyAlignment="1">
      <alignment horizontal="center" vertical="center"/>
    </xf>
    <xf numFmtId="2" fontId="16" fillId="9" borderId="11" xfId="0" applyNumberFormat="1" applyFon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readingOrder="1"/>
    </xf>
    <xf numFmtId="0" fontId="6" fillId="0" borderId="7" xfId="0" applyFont="1" applyBorder="1" applyAlignment="1">
      <alignment horizontal="right" vertical="center" wrapText="1"/>
    </xf>
    <xf numFmtId="0" fontId="8" fillId="0" borderId="7" xfId="0" applyFont="1" applyBorder="1" applyAlignment="1">
      <alignment vertical="center" wrapText="1"/>
    </xf>
    <xf numFmtId="166" fontId="8" fillId="0" borderId="7" xfId="0" applyNumberFormat="1" applyFont="1" applyBorder="1" applyAlignment="1">
      <alignment vertical="center" wrapText="1"/>
    </xf>
    <xf numFmtId="0" fontId="6" fillId="0" borderId="4" xfId="0" applyFont="1" applyBorder="1" applyAlignment="1">
      <alignment horizontal="right" vertical="center" wrapText="1"/>
    </xf>
    <xf numFmtId="0" fontId="8" fillId="0" borderId="4" xfId="0" applyFont="1" applyBorder="1" applyAlignment="1">
      <alignment vertical="center" wrapText="1"/>
    </xf>
    <xf numFmtId="166" fontId="8" fillId="0" borderId="4" xfId="0" applyNumberFormat="1" applyFont="1" applyBorder="1" applyAlignment="1">
      <alignment vertical="center" wrapText="1"/>
    </xf>
    <xf numFmtId="0" fontId="8" fillId="0" borderId="4" xfId="0" applyFont="1" applyBorder="1" applyAlignment="1">
      <alignment vertical="center" wrapText="1" readingOrder="2"/>
    </xf>
    <xf numFmtId="0" fontId="6" fillId="0" borderId="12" xfId="0" applyFont="1" applyBorder="1" applyAlignment="1">
      <alignment horizontal="right" vertical="center" wrapText="1" readingOrder="2"/>
    </xf>
    <xf numFmtId="0" fontId="8" fillId="0" borderId="12" xfId="0" applyFont="1" applyBorder="1" applyAlignment="1">
      <alignment vertical="center" wrapText="1"/>
    </xf>
    <xf numFmtId="166" fontId="8" fillId="0" borderId="12"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8" xfId="0" applyFont="1" applyBorder="1" applyAlignment="1">
      <alignment vertical="center" wrapText="1"/>
    </xf>
    <xf numFmtId="0" fontId="6" fillId="3" borderId="1" xfId="0" applyFont="1" applyFill="1" applyBorder="1" applyAlignment="1">
      <alignment horizontal="right" vertical="center" wrapText="1"/>
    </xf>
    <xf numFmtId="0" fontId="8" fillId="3" borderId="1" xfId="0" applyFont="1" applyFill="1" applyBorder="1" applyAlignment="1">
      <alignment vertical="center" wrapText="1"/>
    </xf>
    <xf numFmtId="0" fontId="8" fillId="0" borderId="0" xfId="0" applyFont="1" applyBorder="1" applyAlignment="1">
      <alignment vertical="center" wrapText="1"/>
    </xf>
    <xf numFmtId="166" fontId="8" fillId="0" borderId="0" xfId="0" applyNumberFormat="1" applyFont="1" applyBorder="1" applyAlignment="1">
      <alignment vertical="center" wrapText="1"/>
    </xf>
    <xf numFmtId="0" fontId="10" fillId="0" borderId="9" xfId="0" applyFont="1" applyBorder="1" applyAlignment="1">
      <alignment vertical="center" wrapText="1"/>
    </xf>
    <xf numFmtId="0" fontId="18" fillId="3" borderId="6" xfId="1" applyNumberFormat="1" applyFont="1" applyFill="1" applyBorder="1" applyAlignment="1">
      <alignment horizontal="left" vertical="center" wrapText="1" readingOrder="1"/>
    </xf>
    <xf numFmtId="166" fontId="8" fillId="0" borderId="0" xfId="0" applyNumberFormat="1" applyFont="1" applyBorder="1" applyAlignment="1">
      <alignment vertical="center" wrapText="1" readingOrder="1"/>
    </xf>
    <xf numFmtId="0" fontId="8" fillId="0" borderId="0" xfId="0" applyFont="1" applyBorder="1" applyAlignment="1">
      <alignment vertical="center" wrapText="1" readingOrder="1"/>
    </xf>
    <xf numFmtId="0" fontId="0" fillId="0" borderId="0" xfId="0" applyFont="1"/>
    <xf numFmtId="0" fontId="10" fillId="0" borderId="0" xfId="0" applyFont="1" applyBorder="1" applyAlignment="1">
      <alignment horizontal="left" vertical="center" wrapText="1" readingOrder="1"/>
    </xf>
    <xf numFmtId="0" fontId="4" fillId="0" borderId="1" xfId="0" applyFont="1" applyFill="1" applyBorder="1" applyAlignment="1">
      <alignment vertical="center" wrapText="1" readingOrder="1"/>
    </xf>
    <xf numFmtId="0" fontId="19"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1" xfId="0" applyFont="1" applyFill="1" applyBorder="1" applyAlignment="1">
      <alignment vertical="center" wrapText="1"/>
    </xf>
    <xf numFmtId="0" fontId="9" fillId="3" borderId="4" xfId="1" applyNumberFormat="1" applyFont="1" applyFill="1" applyBorder="1" applyAlignment="1">
      <alignment horizontal="right" vertical="center" wrapText="1" indent="1"/>
    </xf>
    <xf numFmtId="0" fontId="8" fillId="0" borderId="7" xfId="0" applyFont="1" applyBorder="1" applyAlignment="1">
      <alignment horizontal="left" vertical="center" wrapText="1"/>
    </xf>
    <xf numFmtId="0" fontId="8" fillId="0" borderId="15" xfId="0" applyFont="1" applyBorder="1" applyAlignment="1">
      <alignment vertical="center" wrapText="1"/>
    </xf>
    <xf numFmtId="0" fontId="6" fillId="0" borderId="15" xfId="0" applyFont="1" applyBorder="1" applyAlignment="1">
      <alignment horizontal="right"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center" wrapText="1" readingOrder="2"/>
    </xf>
    <xf numFmtId="0" fontId="8" fillId="0" borderId="12" xfId="0" applyFont="1" applyBorder="1" applyAlignment="1">
      <alignment horizontal="left" vertical="center" wrapText="1" readingOrder="2"/>
    </xf>
    <xf numFmtId="0" fontId="8" fillId="0" borderId="8" xfId="0" applyFont="1" applyFill="1" applyBorder="1" applyAlignment="1">
      <alignment vertical="center" wrapText="1"/>
    </xf>
    <xf numFmtId="0" fontId="9" fillId="0" borderId="0" xfId="0" applyFont="1" applyAlignment="1">
      <alignment horizontal="right" vertical="center" wrapText="1" readingOrder="2"/>
    </xf>
    <xf numFmtId="0" fontId="8" fillId="0" borderId="12" xfId="0" applyFont="1" applyBorder="1" applyAlignment="1">
      <alignment horizontal="left" vertical="center" wrapText="1"/>
    </xf>
    <xf numFmtId="0" fontId="8" fillId="0" borderId="8" xfId="0" applyFont="1" applyFill="1" applyBorder="1" applyAlignment="1">
      <alignment horizontal="left" vertical="center" wrapText="1"/>
    </xf>
    <xf numFmtId="0" fontId="9" fillId="0" borderId="5" xfId="0" applyFont="1" applyBorder="1" applyAlignment="1">
      <alignment vertical="center" wrapText="1"/>
    </xf>
    <xf numFmtId="0" fontId="3" fillId="0" borderId="0" xfId="0" applyFont="1" applyFill="1" applyAlignment="1">
      <alignment vertical="center" wrapText="1"/>
    </xf>
    <xf numFmtId="0" fontId="19" fillId="0" borderId="0" xfId="0" applyFont="1" applyFill="1" applyAlignment="1">
      <alignment vertical="center" wrapText="1"/>
    </xf>
    <xf numFmtId="166" fontId="3" fillId="0" borderId="0" xfId="0" applyNumberFormat="1" applyFont="1" applyBorder="1" applyAlignment="1">
      <alignment horizontal="center" vertical="center" wrapText="1"/>
    </xf>
    <xf numFmtId="0" fontId="8" fillId="0" borderId="4" xfId="0" applyFont="1" applyFill="1" applyBorder="1" applyAlignment="1">
      <alignment horizontal="left" vertical="center" wrapText="1"/>
    </xf>
    <xf numFmtId="0" fontId="9" fillId="3" borderId="7" xfId="1" applyNumberFormat="1" applyFont="1" applyFill="1" applyBorder="1" applyAlignment="1">
      <alignment horizontal="right" vertical="center" wrapText="1"/>
    </xf>
    <xf numFmtId="0" fontId="17" fillId="3" borderId="7" xfId="1" applyNumberFormat="1" applyFont="1" applyFill="1" applyBorder="1" applyAlignment="1">
      <alignment horizontal="right" vertical="center" wrapText="1" indent="1"/>
    </xf>
    <xf numFmtId="0" fontId="8" fillId="0" borderId="4" xfId="0" applyFont="1" applyBorder="1" applyAlignment="1">
      <alignment horizontal="center" vertical="center" wrapText="1" readingOrder="2"/>
    </xf>
    <xf numFmtId="0" fontId="10" fillId="0" borderId="0" xfId="0" applyFont="1" applyBorder="1" applyAlignment="1">
      <alignment vertical="center" wrapText="1" readingOrder="1"/>
    </xf>
    <xf numFmtId="0" fontId="19" fillId="0" borderId="0" xfId="0" applyFont="1" applyAlignment="1">
      <alignment vertical="center" wrapText="1"/>
    </xf>
    <xf numFmtId="0" fontId="9" fillId="3" borderId="0" xfId="1" applyNumberFormat="1" applyFont="1" applyFill="1" applyBorder="1" applyAlignment="1">
      <alignment horizontal="right" vertical="center" wrapText="1"/>
    </xf>
    <xf numFmtId="0" fontId="17" fillId="3" borderId="7" xfId="1" applyNumberFormat="1" applyFont="1" applyFill="1" applyBorder="1" applyAlignment="1">
      <alignment horizontal="right" vertical="center" wrapText="1"/>
    </xf>
    <xf numFmtId="0" fontId="4" fillId="0" borderId="0" xfId="0" applyFont="1" applyFill="1" applyBorder="1" applyAlignment="1">
      <alignment vertical="center" wrapText="1" readingOrder="1"/>
    </xf>
    <xf numFmtId="0" fontId="20" fillId="4" borderId="13" xfId="0" applyFont="1" applyFill="1" applyBorder="1" applyAlignment="1">
      <alignment vertical="center"/>
    </xf>
    <xf numFmtId="0" fontId="21" fillId="4" borderId="11"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8" fillId="0" borderId="0" xfId="0" applyFont="1" applyBorder="1" applyAlignment="1">
      <alignment horizontal="left" vertical="center" wrapText="1" readingOrder="1"/>
    </xf>
    <xf numFmtId="0" fontId="20" fillId="0" borderId="11" xfId="0" applyFont="1" applyFill="1" applyBorder="1" applyAlignment="1">
      <alignment horizontal="center"/>
    </xf>
    <xf numFmtId="0" fontId="0" fillId="0" borderId="11" xfId="0" applyFont="1" applyFill="1" applyBorder="1" applyAlignment="1">
      <alignment horizontal="center" vertical="center" wrapText="1"/>
    </xf>
    <xf numFmtId="0" fontId="8" fillId="0" borderId="0" xfId="0" applyFont="1" applyFill="1" applyBorder="1" applyAlignment="1">
      <alignment horizontal="left" vertical="center" wrapText="1" readingOrder="1"/>
    </xf>
    <xf numFmtId="0" fontId="8" fillId="3" borderId="0" xfId="0" applyFont="1" applyFill="1" applyBorder="1" applyAlignment="1">
      <alignment horizontal="left" vertical="center" wrapText="1" readingOrder="1"/>
    </xf>
    <xf numFmtId="0" fontId="22" fillId="4" borderId="11"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0" fillId="0" borderId="0" xfId="0" applyFont="1" applyFill="1"/>
    <xf numFmtId="0" fontId="9" fillId="0" borderId="9" xfId="0" applyFont="1" applyBorder="1" applyAlignment="1">
      <alignment vertical="center" wrapText="1"/>
    </xf>
    <xf numFmtId="0" fontId="8" fillId="0" borderId="15" xfId="0" applyFont="1" applyBorder="1" applyAlignment="1">
      <alignment horizontal="left" vertical="center" wrapText="1"/>
    </xf>
    <xf numFmtId="0" fontId="5" fillId="2" borderId="3" xfId="0" applyFont="1" applyFill="1" applyBorder="1" applyAlignment="1">
      <alignment vertical="center" wrapText="1"/>
    </xf>
    <xf numFmtId="0" fontId="5" fillId="2" borderId="5" xfId="0" applyFont="1" applyFill="1" applyBorder="1" applyAlignment="1">
      <alignment horizontal="center" vertical="center" wrapText="1"/>
    </xf>
    <xf numFmtId="0" fontId="9" fillId="3" borderId="5" xfId="1" applyNumberFormat="1" applyFont="1" applyFill="1" applyBorder="1" applyAlignment="1">
      <alignment horizontal="right" vertical="center" wrapText="1"/>
    </xf>
    <xf numFmtId="0" fontId="8" fillId="0" borderId="4" xfId="0" applyFont="1" applyFill="1" applyBorder="1" applyAlignment="1">
      <alignment vertical="center" wrapText="1"/>
    </xf>
    <xf numFmtId="0" fontId="2" fillId="0" borderId="0" xfId="0" applyFont="1" applyFill="1"/>
    <xf numFmtId="0" fontId="3" fillId="0" borderId="1" xfId="0" applyFont="1" applyFill="1" applyBorder="1" applyAlignment="1">
      <alignment horizontal="left" vertical="center" wrapText="1"/>
    </xf>
    <xf numFmtId="0" fontId="9" fillId="3" borderId="15" xfId="1" applyNumberFormat="1" applyFont="1" applyFill="1" applyBorder="1" applyAlignment="1">
      <alignment horizontal="right" vertical="center" wrapText="1"/>
    </xf>
    <xf numFmtId="0" fontId="11" fillId="4" borderId="16" xfId="0" applyFont="1" applyFill="1" applyBorder="1" applyAlignment="1">
      <alignment horizontal="center" vertical="center"/>
    </xf>
    <xf numFmtId="165" fontId="8" fillId="0" borderId="7" xfId="1" applyNumberFormat="1" applyFont="1" applyBorder="1" applyAlignment="1">
      <alignment horizontal="left" vertical="center" wrapText="1"/>
    </xf>
    <xf numFmtId="2" fontId="8" fillId="0" borderId="7" xfId="1" applyNumberFormat="1" applyFont="1" applyBorder="1" applyAlignment="1">
      <alignment horizontal="center" vertical="center" wrapText="1"/>
    </xf>
    <xf numFmtId="0" fontId="11" fillId="5" borderId="11" xfId="0" applyFont="1" applyFill="1" applyBorder="1" applyAlignment="1">
      <alignment horizontal="center"/>
    </xf>
    <xf numFmtId="165" fontId="8" fillId="0" borderId="4" xfId="1" applyNumberFormat="1" applyFont="1" applyBorder="1" applyAlignment="1">
      <alignment horizontal="left" vertical="center" wrapText="1"/>
    </xf>
    <xf numFmtId="2" fontId="8" fillId="0" borderId="4" xfId="0" applyNumberFormat="1" applyFont="1" applyBorder="1" applyAlignment="1">
      <alignment horizontal="center" vertical="center" wrapText="1"/>
    </xf>
    <xf numFmtId="0" fontId="11" fillId="4" borderId="11" xfId="0" applyFont="1" applyFill="1" applyBorder="1" applyAlignment="1">
      <alignment horizontal="center"/>
    </xf>
    <xf numFmtId="0" fontId="6" fillId="0" borderId="0" xfId="0" applyFont="1" applyBorder="1" applyAlignment="1">
      <alignment horizontal="right" vertical="center" wrapText="1"/>
    </xf>
    <xf numFmtId="164" fontId="8" fillId="0" borderId="0" xfId="1" applyNumberFormat="1" applyFont="1" applyBorder="1" applyAlignment="1">
      <alignment vertical="center" wrapText="1"/>
    </xf>
    <xf numFmtId="166" fontId="8" fillId="0" borderId="0" xfId="0" applyNumberFormat="1" applyFont="1" applyBorder="1" applyAlignment="1">
      <alignment horizontal="center" vertical="center" wrapText="1"/>
    </xf>
    <xf numFmtId="2" fontId="9" fillId="0" borderId="0" xfId="0" applyNumberFormat="1" applyFont="1" applyAlignment="1">
      <alignment horizontal="right" vertical="center" wrapText="1" readingOrder="2"/>
    </xf>
    <xf numFmtId="0" fontId="26" fillId="0" borderId="0" xfId="0" applyFont="1" applyAlignment="1">
      <alignment horizontal="right" vertical="center" wrapText="1" readingOrder="2"/>
    </xf>
    <xf numFmtId="0" fontId="12" fillId="4" borderId="16" xfId="0" applyFont="1" applyFill="1" applyBorder="1" applyAlignment="1">
      <alignment horizontal="center" vertical="center" wrapText="1"/>
    </xf>
    <xf numFmtId="0" fontId="27" fillId="4" borderId="16" xfId="0" applyFont="1" applyFill="1" applyBorder="1" applyAlignment="1">
      <alignment horizontal="center" vertical="center"/>
    </xf>
    <xf numFmtId="0" fontId="12" fillId="4" borderId="16" xfId="0" applyFont="1" applyFill="1" applyBorder="1" applyAlignment="1">
      <alignment horizontal="center" vertical="center"/>
    </xf>
    <xf numFmtId="0" fontId="12" fillId="6" borderId="11" xfId="0" applyNumberFormat="1" applyFont="1" applyFill="1" applyBorder="1" applyAlignment="1">
      <alignment horizontal="center"/>
    </xf>
    <xf numFmtId="3" fontId="12" fillId="6" borderId="11" xfId="0" applyNumberFormat="1" applyFont="1" applyFill="1" applyBorder="1" applyAlignment="1">
      <alignment horizontal="center"/>
    </xf>
    <xf numFmtId="10" fontId="12" fillId="6" borderId="11" xfId="2" applyNumberFormat="1" applyFont="1" applyFill="1" applyBorder="1" applyAlignment="1">
      <alignment horizontal="center"/>
    </xf>
    <xf numFmtId="165" fontId="12" fillId="6" borderId="11" xfId="0" applyNumberFormat="1" applyFont="1" applyFill="1" applyBorder="1" applyAlignment="1">
      <alignment horizontal="center"/>
    </xf>
    <xf numFmtId="165" fontId="0" fillId="0" borderId="0" xfId="0" applyNumberFormat="1"/>
    <xf numFmtId="1" fontId="10" fillId="3" borderId="6" xfId="0" applyNumberFormat="1" applyFont="1" applyFill="1" applyBorder="1" applyAlignment="1">
      <alignment horizontal="left" vertical="center" wrapText="1" readingOrder="1"/>
    </xf>
    <xf numFmtId="0" fontId="8" fillId="0" borderId="9" xfId="0" applyFont="1" applyBorder="1" applyAlignment="1">
      <alignment vertical="center" wrapText="1"/>
    </xf>
    <xf numFmtId="0" fontId="6" fillId="0" borderId="12" xfId="0" applyFont="1" applyBorder="1" applyAlignment="1">
      <alignment horizontal="right" vertical="center" wrapText="1"/>
    </xf>
    <xf numFmtId="166" fontId="8" fillId="0" borderId="15" xfId="0" applyNumberFormat="1" applyFont="1" applyBorder="1" applyAlignment="1">
      <alignment vertical="center" wrapText="1"/>
    </xf>
    <xf numFmtId="0" fontId="11" fillId="4" borderId="17" xfId="0" applyFont="1" applyFill="1" applyBorder="1" applyAlignment="1">
      <alignment horizontal="center"/>
    </xf>
    <xf numFmtId="0" fontId="11" fillId="4" borderId="18" xfId="0" applyFont="1" applyFill="1" applyBorder="1" applyAlignment="1">
      <alignment horizontal="center"/>
    </xf>
    <xf numFmtId="0" fontId="11" fillId="4" borderId="9" xfId="0" applyFont="1" applyFill="1" applyBorder="1" applyAlignment="1">
      <alignment horizontal="center"/>
    </xf>
    <xf numFmtId="0" fontId="3" fillId="0" borderId="0" xfId="0" applyFont="1" applyFill="1" applyBorder="1" applyAlignment="1">
      <alignment horizontal="right" vertical="center" wrapText="1"/>
    </xf>
    <xf numFmtId="0" fontId="12" fillId="4" borderId="0" xfId="0" applyFont="1" applyFill="1" applyBorder="1" applyAlignment="1">
      <alignment horizontal="center" vertical="center" wrapText="1"/>
    </xf>
    <xf numFmtId="0" fontId="28" fillId="0" borderId="19" xfId="0" applyFont="1" applyBorder="1" applyAlignment="1">
      <alignment horizontal="center" vertical="center"/>
    </xf>
    <xf numFmtId="0" fontId="11" fillId="4" borderId="20" xfId="0" applyFont="1" applyFill="1" applyBorder="1" applyAlignment="1">
      <alignment horizontal="center"/>
    </xf>
    <xf numFmtId="0" fontId="12" fillId="4" borderId="18" xfId="0" applyFont="1" applyFill="1" applyBorder="1" applyAlignment="1">
      <alignment horizontal="center"/>
    </xf>
    <xf numFmtId="0" fontId="12" fillId="4" borderId="9" xfId="0" applyFont="1" applyFill="1" applyBorder="1" applyAlignment="1">
      <alignment horizontal="center"/>
    </xf>
    <xf numFmtId="0" fontId="12" fillId="4" borderId="20" xfId="0" applyFont="1" applyFill="1" applyBorder="1" applyAlignment="1">
      <alignment horizontal="center"/>
    </xf>
    <xf numFmtId="0" fontId="27" fillId="4" borderId="0" xfId="0" applyFont="1" applyFill="1" applyBorder="1" applyAlignment="1">
      <alignment horizontal="center" vertical="center"/>
    </xf>
    <xf numFmtId="0" fontId="28" fillId="0" borderId="21" xfId="0" applyFont="1" applyBorder="1" applyAlignment="1">
      <alignment horizontal="center" vertical="center"/>
    </xf>
    <xf numFmtId="0" fontId="29" fillId="0" borderId="0" xfId="0" applyFont="1" applyAlignment="1">
      <alignment horizontal="center" wrapText="1"/>
    </xf>
    <xf numFmtId="0" fontId="29" fillId="0" borderId="0" xfId="0" applyFont="1" applyFill="1" applyAlignment="1">
      <alignment horizontal="center" wrapText="1"/>
    </xf>
    <xf numFmtId="0" fontId="30" fillId="0" borderId="0" xfId="0" applyFont="1" applyAlignment="1">
      <alignment horizontal="center" wrapText="1"/>
    </xf>
    <xf numFmtId="0" fontId="29" fillId="0" borderId="0" xfId="0" applyFont="1" applyAlignment="1">
      <alignment horizontal="center" wrapText="1" readingOrder="2"/>
    </xf>
    <xf numFmtId="0" fontId="31" fillId="0" borderId="0" xfId="0" applyFont="1" applyAlignment="1">
      <alignment horizontal="center" wrapText="1"/>
    </xf>
    <xf numFmtId="0" fontId="31" fillId="0" borderId="0" xfId="0" applyFont="1" applyBorder="1" applyAlignment="1">
      <alignment horizontal="center" wrapText="1"/>
    </xf>
    <xf numFmtId="0" fontId="6" fillId="2" borderId="0" xfId="0" applyFont="1" applyFill="1" applyBorder="1" applyAlignment="1">
      <alignment horizontal="center" vertical="center" wrapText="1"/>
    </xf>
    <xf numFmtId="0" fontId="8" fillId="0" borderId="7" xfId="0" applyFont="1" applyBorder="1" applyAlignment="1">
      <alignment horizontal="center" vertical="center" wrapText="1" readingOrder="2"/>
    </xf>
    <xf numFmtId="166" fontId="8" fillId="0" borderId="9" xfId="0" applyNumberFormat="1" applyFont="1" applyBorder="1" applyAlignment="1">
      <alignment vertical="center" wrapText="1"/>
    </xf>
    <xf numFmtId="1" fontId="8" fillId="0" borderId="4" xfId="0" applyNumberFormat="1" applyFont="1" applyBorder="1" applyAlignment="1">
      <alignment vertical="center" wrapText="1"/>
    </xf>
    <xf numFmtId="0" fontId="8" fillId="0" borderId="12" xfId="0" applyFont="1" applyBorder="1" applyAlignment="1">
      <alignment horizontal="center" vertical="center" wrapText="1" readingOrder="2"/>
    </xf>
    <xf numFmtId="0" fontId="8" fillId="0" borderId="6" xfId="0" applyFont="1" applyBorder="1" applyAlignment="1">
      <alignment vertical="center" wrapText="1"/>
    </xf>
    <xf numFmtId="166" fontId="8" fillId="0" borderId="6" xfId="0" applyNumberFormat="1" applyFont="1" applyBorder="1" applyAlignment="1">
      <alignment vertical="center" wrapText="1"/>
    </xf>
    <xf numFmtId="0" fontId="32" fillId="0" borderId="0" xfId="0" applyFont="1" applyBorder="1" applyAlignment="1">
      <alignment horizontal="center" vertical="center" wrapText="1"/>
    </xf>
    <xf numFmtId="0" fontId="8" fillId="0" borderId="0" xfId="0" applyFont="1" applyBorder="1" applyAlignment="1">
      <alignment horizontal="center" vertical="center" wrapText="1"/>
    </xf>
    <xf numFmtId="1"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readingOrder="2"/>
    </xf>
    <xf numFmtId="0" fontId="29" fillId="0" borderId="0" xfId="0" applyFont="1" applyBorder="1" applyAlignment="1">
      <alignment horizontal="center" wrapText="1"/>
    </xf>
    <xf numFmtId="0" fontId="4" fillId="0" borderId="0" xfId="0" applyFont="1" applyFill="1" applyBorder="1" applyAlignment="1">
      <alignment horizontal="left" vertical="center" wrapText="1" readingOrder="1"/>
    </xf>
    <xf numFmtId="0" fontId="29" fillId="0" borderId="0" xfId="0" applyFont="1" applyFill="1" applyBorder="1" applyAlignment="1">
      <alignment horizontal="center" wrapText="1"/>
    </xf>
    <xf numFmtId="0" fontId="27" fillId="5" borderId="16" xfId="0" applyFont="1" applyFill="1" applyBorder="1" applyAlignment="1">
      <alignment horizontal="right"/>
    </xf>
    <xf numFmtId="0" fontId="27" fillId="5" borderId="10" xfId="0" applyFont="1" applyFill="1" applyBorder="1" applyAlignment="1">
      <alignment horizontal="right"/>
    </xf>
    <xf numFmtId="0" fontId="27" fillId="5" borderId="14" xfId="0" applyFont="1" applyFill="1" applyBorder="1" applyAlignment="1">
      <alignment horizontal="right"/>
    </xf>
    <xf numFmtId="0" fontId="11" fillId="5" borderId="16" xfId="0" applyFont="1" applyFill="1" applyBorder="1" applyAlignment="1">
      <alignment horizontal="center" vertical="center"/>
    </xf>
    <xf numFmtId="0" fontId="11" fillId="5" borderId="16" xfId="0" applyFont="1" applyFill="1" applyBorder="1" applyAlignment="1">
      <alignment horizontal="center" vertical="center" wrapText="1"/>
    </xf>
    <xf numFmtId="0" fontId="30" fillId="0" borderId="0" xfId="0" applyFont="1" applyBorder="1" applyAlignment="1">
      <alignment horizontal="center" wrapText="1"/>
    </xf>
    <xf numFmtId="0" fontId="22" fillId="6" borderId="11" xfId="0" applyFont="1" applyFill="1" applyBorder="1" applyAlignment="1">
      <alignment horizontal="center"/>
    </xf>
    <xf numFmtId="0" fontId="20" fillId="6" borderId="11" xfId="0" applyFont="1" applyFill="1" applyBorder="1" applyAlignment="1">
      <alignment horizontal="center"/>
    </xf>
    <xf numFmtId="0" fontId="20" fillId="6" borderId="11" xfId="0" applyFont="1" applyFill="1" applyBorder="1" applyAlignment="1">
      <alignment horizontal="center" vertical="center" wrapText="1"/>
    </xf>
    <xf numFmtId="3" fontId="22" fillId="6" borderId="11" xfId="0" applyNumberFormat="1" applyFont="1" applyFill="1" applyBorder="1" applyAlignment="1">
      <alignment horizontal="center"/>
    </xf>
    <xf numFmtId="0" fontId="29" fillId="0" borderId="0" xfId="0" applyFont="1" applyBorder="1" applyAlignment="1">
      <alignment horizontal="center" wrapText="1" readingOrder="2"/>
    </xf>
    <xf numFmtId="0" fontId="33" fillId="0" borderId="0" xfId="0" applyFont="1" applyBorder="1" applyAlignment="1">
      <alignment horizontal="center" vertical="center" wrapText="1" readingOrder="2"/>
    </xf>
    <xf numFmtId="0" fontId="27" fillId="5" borderId="22" xfId="0" applyFont="1" applyFill="1" applyBorder="1" applyAlignment="1"/>
    <xf numFmtId="0" fontId="27" fillId="5" borderId="5" xfId="0" applyFont="1" applyFill="1" applyBorder="1" applyAlignment="1"/>
    <xf numFmtId="0" fontId="31" fillId="0" borderId="0" xfId="0" applyFont="1" applyBorder="1" applyAlignment="1">
      <alignment wrapText="1"/>
    </xf>
    <xf numFmtId="166" fontId="20" fillId="6" borderId="11" xfId="0" applyNumberFormat="1" applyFont="1" applyFill="1" applyBorder="1" applyAlignment="1">
      <alignment horizontal="center" vertical="center" wrapText="1"/>
    </xf>
    <xf numFmtId="0" fontId="3" fillId="0" borderId="1" xfId="0" quotePrefix="1" applyFont="1" applyFill="1" applyBorder="1" applyAlignment="1">
      <alignment vertical="center" wrapText="1"/>
    </xf>
    <xf numFmtId="0" fontId="4" fillId="0" borderId="1" xfId="0" quotePrefix="1" applyFont="1" applyFill="1" applyBorder="1" applyAlignment="1">
      <alignment horizontal="left" vertical="center" wrapText="1" readingOrder="1"/>
    </xf>
    <xf numFmtId="0" fontId="9" fillId="3" borderId="7" xfId="1" quotePrefix="1" applyNumberFormat="1" applyFont="1" applyFill="1" applyBorder="1" applyAlignment="1">
      <alignment horizontal="right" vertical="center" wrapText="1"/>
    </xf>
    <xf numFmtId="0" fontId="9" fillId="3" borderId="4" xfId="1" quotePrefix="1" applyNumberFormat="1" applyFont="1" applyFill="1" applyBorder="1" applyAlignment="1">
      <alignment horizontal="right" vertical="center" wrapText="1"/>
    </xf>
    <xf numFmtId="0" fontId="40" fillId="0" borderId="12" xfId="0" applyFont="1" applyBorder="1" applyAlignment="1">
      <alignment horizontal="left" vertical="center" wrapText="1"/>
    </xf>
    <xf numFmtId="0" fontId="9" fillId="0" borderId="9" xfId="0" applyFont="1" applyBorder="1" applyAlignment="1">
      <alignment horizontal="right" vertical="center" wrapText="1"/>
    </xf>
    <xf numFmtId="0" fontId="41" fillId="0" borderId="9" xfId="0" applyFont="1" applyBorder="1" applyAlignment="1">
      <alignment vertical="center" wrapText="1"/>
    </xf>
    <xf numFmtId="0" fontId="41" fillId="0" borderId="9" xfId="5" applyFont="1" applyBorder="1" applyAlignment="1">
      <alignment vertical="center"/>
    </xf>
    <xf numFmtId="0" fontId="9" fillId="0" borderId="9" xfId="0" applyFont="1" applyBorder="1" applyAlignment="1">
      <alignment horizontal="right" vertical="center" wrapText="1" readingOrder="1"/>
    </xf>
    <xf numFmtId="0" fontId="6" fillId="0" borderId="9" xfId="0" applyFont="1" applyBorder="1" applyAlignment="1">
      <alignment horizontal="center" vertical="center" wrapText="1"/>
    </xf>
    <xf numFmtId="0" fontId="39" fillId="3" borderId="6" xfId="1" applyNumberFormat="1" applyFont="1" applyFill="1" applyBorder="1" applyAlignment="1">
      <alignment horizontal="left" vertical="center" wrapText="1" readingOrder="1"/>
    </xf>
    <xf numFmtId="0" fontId="39" fillId="3" borderId="6" xfId="1" quotePrefix="1" applyNumberFormat="1" applyFont="1" applyFill="1" applyBorder="1" applyAlignment="1">
      <alignment horizontal="left" vertical="center" wrapText="1" readingOrder="1"/>
    </xf>
    <xf numFmtId="0" fontId="44" fillId="10" borderId="0" xfId="0" applyFont="1" applyFill="1" applyBorder="1" applyAlignment="1">
      <alignment horizontal="center" wrapText="1"/>
    </xf>
    <xf numFmtId="0" fontId="9" fillId="0" borderId="0" xfId="0" applyFont="1" applyBorder="1" applyAlignment="1">
      <alignment vertical="center" wrapText="1"/>
    </xf>
    <xf numFmtId="0" fontId="3" fillId="0" borderId="0" xfId="0" applyFont="1" applyBorder="1" applyAlignment="1">
      <alignment horizontal="center" vertical="center" wrapText="1"/>
    </xf>
    <xf numFmtId="0" fontId="8" fillId="6" borderId="4" xfId="0" applyFont="1" applyFill="1" applyBorder="1" applyAlignment="1">
      <alignment vertical="center" wrapText="1"/>
    </xf>
    <xf numFmtId="0" fontId="17" fillId="3" borderId="7" xfId="1" applyNumberFormat="1" applyFont="1" applyFill="1" applyBorder="1" applyAlignment="1">
      <alignment horizontal="center" vertical="center" wrapText="1"/>
    </xf>
    <xf numFmtId="0" fontId="8" fillId="6" borderId="12" xfId="0" applyFont="1" applyFill="1" applyBorder="1" applyAlignment="1">
      <alignment vertical="center" wrapText="1"/>
    </xf>
    <xf numFmtId="0" fontId="8" fillId="6" borderId="8" xfId="0" applyFont="1" applyFill="1" applyBorder="1" applyAlignment="1">
      <alignment vertical="center" wrapText="1"/>
    </xf>
    <xf numFmtId="0" fontId="9" fillId="6" borderId="0" xfId="0" applyFont="1" applyFill="1" applyBorder="1" applyAlignment="1">
      <alignment vertical="center" wrapText="1"/>
    </xf>
    <xf numFmtId="0" fontId="3" fillId="0" borderId="0" xfId="0" applyFont="1" applyAlignment="1">
      <alignment horizontal="center" vertical="center" wrapText="1"/>
    </xf>
    <xf numFmtId="0" fontId="9" fillId="0" borderId="0" xfId="0" applyFont="1" applyBorder="1" applyAlignment="1">
      <alignment vertical="center" wrapText="1"/>
    </xf>
    <xf numFmtId="0" fontId="9" fillId="0" borderId="9" xfId="0" applyFont="1" applyBorder="1" applyAlignment="1">
      <alignment horizontal="right" vertical="center" wrapText="1"/>
    </xf>
    <xf numFmtId="0" fontId="3" fillId="0" borderId="0" xfId="0" applyFont="1" applyBorder="1" applyAlignment="1">
      <alignment horizontal="center" vertical="center" wrapText="1"/>
    </xf>
    <xf numFmtId="0" fontId="9" fillId="0" borderId="9" xfId="0" applyFont="1" applyBorder="1" applyAlignment="1">
      <alignment horizontal="right" vertical="center"/>
    </xf>
    <xf numFmtId="0" fontId="9" fillId="0" borderId="0" xfId="0" applyFont="1" applyBorder="1" applyAlignment="1">
      <alignment horizontal="right" vertical="center" wrapText="1"/>
    </xf>
    <xf numFmtId="0" fontId="3" fillId="6" borderId="0" xfId="0" applyFont="1" applyFill="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horizontal="right" vertical="center" wrapText="1"/>
    </xf>
    <xf numFmtId="0" fontId="41" fillId="3" borderId="7" xfId="1" applyNumberFormat="1" applyFont="1" applyFill="1" applyBorder="1" applyAlignment="1">
      <alignment horizontal="right" vertical="center" wrapText="1"/>
    </xf>
    <xf numFmtId="0" fontId="45" fillId="3" borderId="7" xfId="1" applyNumberFormat="1" applyFont="1" applyFill="1" applyBorder="1" applyAlignment="1">
      <alignment horizontal="right" vertical="center" wrapText="1" indent="1"/>
    </xf>
    <xf numFmtId="4" fontId="8" fillId="0" borderId="4" xfId="1" applyNumberFormat="1" applyFont="1" applyBorder="1" applyAlignment="1">
      <alignment vertical="center" wrapText="1"/>
    </xf>
    <xf numFmtId="0" fontId="19" fillId="6" borderId="0" xfId="0" applyFont="1" applyFill="1" applyAlignment="1">
      <alignment vertical="center" wrapText="1"/>
    </xf>
    <xf numFmtId="0" fontId="2" fillId="6" borderId="0" xfId="0" applyFont="1" applyFill="1"/>
    <xf numFmtId="0" fontId="0" fillId="6" borderId="0" xfId="0" applyFill="1"/>
    <xf numFmtId="0" fontId="9" fillId="6" borderId="6" xfId="1" applyNumberFormat="1" applyFont="1" applyFill="1" applyBorder="1" applyAlignment="1">
      <alignment horizontal="right" vertical="center" wrapText="1"/>
    </xf>
    <xf numFmtId="0" fontId="17" fillId="6" borderId="6" xfId="1" applyNumberFormat="1" applyFont="1" applyFill="1" applyBorder="1" applyAlignment="1">
      <alignment horizontal="right" vertical="center" wrapText="1"/>
    </xf>
    <xf numFmtId="0" fontId="0" fillId="6" borderId="0" xfId="0" applyFont="1" applyFill="1" applyAlignment="1">
      <alignment vertical="center" wrapText="1" readingOrder="2"/>
    </xf>
    <xf numFmtId="0" fontId="9" fillId="6" borderId="0" xfId="1" applyNumberFormat="1" applyFont="1" applyFill="1" applyBorder="1" applyAlignment="1">
      <alignment horizontal="right" vertical="center" wrapText="1"/>
    </xf>
    <xf numFmtId="0" fontId="17" fillId="6" borderId="0" xfId="1" applyNumberFormat="1" applyFont="1" applyFill="1" applyBorder="1" applyAlignment="1">
      <alignment horizontal="right" vertical="center" wrapText="1"/>
    </xf>
    <xf numFmtId="0" fontId="9" fillId="6" borderId="0" xfId="0" applyNumberFormat="1" applyFont="1" applyFill="1" applyBorder="1" applyAlignment="1">
      <alignment horizontal="center" vertical="center" wrapText="1"/>
    </xf>
    <xf numFmtId="0" fontId="17" fillId="6" borderId="12" xfId="1" applyNumberFormat="1" applyFont="1" applyFill="1" applyBorder="1" applyAlignment="1">
      <alignment horizontal="right" vertical="center" wrapText="1"/>
    </xf>
    <xf numFmtId="0" fontId="6" fillId="6" borderId="7" xfId="0" applyFont="1" applyFill="1" applyBorder="1" applyAlignment="1">
      <alignment horizontal="right" vertical="center" wrapText="1"/>
    </xf>
    <xf numFmtId="166" fontId="8" fillId="6" borderId="7" xfId="0" applyNumberFormat="1" applyFont="1" applyFill="1" applyBorder="1" applyAlignment="1">
      <alignment vertical="center" wrapText="1"/>
    </xf>
    <xf numFmtId="0" fontId="8" fillId="6" borderId="7" xfId="0" applyFont="1" applyFill="1" applyBorder="1" applyAlignment="1">
      <alignment horizontal="left" vertical="center" wrapText="1" readingOrder="1"/>
    </xf>
    <xf numFmtId="0" fontId="3" fillId="6" borderId="0" xfId="0" applyFont="1" applyFill="1" applyBorder="1" applyAlignment="1">
      <alignment horizontal="center" vertical="center" wrapText="1"/>
    </xf>
    <xf numFmtId="0" fontId="8" fillId="6" borderId="7" xfId="0" applyFont="1" applyFill="1" applyBorder="1" applyAlignment="1">
      <alignment vertical="center" wrapText="1"/>
    </xf>
    <xf numFmtId="1" fontId="3" fillId="6" borderId="0" xfId="0" applyNumberFormat="1" applyFont="1" applyFill="1" applyAlignment="1">
      <alignment horizontal="center" vertical="center" readingOrder="1"/>
    </xf>
    <xf numFmtId="1" fontId="3" fillId="6" borderId="0" xfId="0" applyNumberFormat="1" applyFont="1" applyFill="1" applyAlignment="1">
      <alignment horizontal="left" readingOrder="1"/>
    </xf>
    <xf numFmtId="0" fontId="6" fillId="6" borderId="4" xfId="0" applyFont="1" applyFill="1" applyBorder="1" applyAlignment="1">
      <alignment horizontal="right" vertical="center" wrapText="1"/>
    </xf>
    <xf numFmtId="166" fontId="8" fillId="6" borderId="4" xfId="0" applyNumberFormat="1" applyFont="1" applyFill="1" applyBorder="1" applyAlignment="1">
      <alignment vertical="center" wrapText="1"/>
    </xf>
    <xf numFmtId="0" fontId="8" fillId="6" borderId="4" xfId="0" applyFont="1" applyFill="1" applyBorder="1" applyAlignment="1">
      <alignment horizontal="left" vertical="center" wrapText="1" readingOrder="1"/>
    </xf>
    <xf numFmtId="0" fontId="6" fillId="6" borderId="12" xfId="0" applyFont="1" applyFill="1" applyBorder="1" applyAlignment="1">
      <alignment horizontal="right" vertical="center" wrapText="1" readingOrder="2"/>
    </xf>
    <xf numFmtId="166" fontId="8" fillId="6" borderId="12" xfId="0" applyNumberFormat="1" applyFont="1" applyFill="1" applyBorder="1" applyAlignment="1">
      <alignment vertical="center" wrapText="1"/>
    </xf>
    <xf numFmtId="0" fontId="8" fillId="6" borderId="12" xfId="0" applyFont="1" applyFill="1" applyBorder="1" applyAlignment="1">
      <alignment horizontal="left" vertical="center" wrapText="1" readingOrder="1"/>
    </xf>
    <xf numFmtId="1" fontId="3" fillId="6" borderId="0" xfId="0" applyNumberFormat="1" applyFont="1" applyFill="1" applyBorder="1" applyAlignment="1">
      <alignment horizontal="right" vertical="center" wrapText="1" readingOrder="1"/>
    </xf>
    <xf numFmtId="0" fontId="8" fillId="6" borderId="1" xfId="0" applyFont="1" applyFill="1" applyBorder="1" applyAlignment="1">
      <alignment vertical="center" wrapText="1"/>
    </xf>
    <xf numFmtId="0" fontId="0" fillId="6" borderId="0" xfId="0" applyFont="1" applyFill="1" applyAlignment="1">
      <alignment horizontal="right"/>
    </xf>
    <xf numFmtId="0" fontId="9" fillId="6" borderId="0" xfId="0" applyFont="1" applyFill="1" applyBorder="1" applyAlignment="1">
      <alignment horizontal="left" vertical="center" wrapText="1"/>
    </xf>
    <xf numFmtId="0" fontId="9" fillId="6" borderId="5" xfId="0" applyFont="1" applyFill="1" applyBorder="1" applyAlignment="1">
      <alignment vertical="center" wrapText="1"/>
    </xf>
    <xf numFmtId="0" fontId="9" fillId="6" borderId="9" xfId="0" applyFont="1" applyFill="1" applyBorder="1" applyAlignment="1">
      <alignment horizontal="right" vertical="center" wrapText="1" readingOrder="1"/>
    </xf>
    <xf numFmtId="0" fontId="9" fillId="6" borderId="9" xfId="0" applyFont="1" applyFill="1" applyBorder="1" applyAlignment="1">
      <alignment vertical="center" wrapText="1"/>
    </xf>
    <xf numFmtId="0" fontId="7" fillId="6" borderId="0" xfId="0" applyFont="1" applyFill="1" applyBorder="1" applyAlignment="1">
      <alignment horizontal="left" vertical="center" wrapText="1" readingOrder="1"/>
    </xf>
    <xf numFmtId="0" fontId="10" fillId="3" borderId="6" xfId="1" applyNumberFormat="1" applyFont="1" applyFill="1" applyBorder="1" applyAlignment="1">
      <alignment horizontal="center" vertical="center" wrapText="1" readingOrder="1"/>
    </xf>
    <xf numFmtId="0" fontId="8" fillId="6" borderId="0" xfId="0" applyFont="1" applyFill="1" applyBorder="1" applyAlignment="1">
      <alignment vertical="center" wrapText="1"/>
    </xf>
    <xf numFmtId="0" fontId="10" fillId="0" borderId="9" xfId="0" applyFont="1" applyBorder="1" applyAlignment="1">
      <alignment horizontal="center" vertical="center" wrapText="1"/>
    </xf>
    <xf numFmtId="43" fontId="40" fillId="0" borderId="4" xfId="3" applyFont="1" applyFill="1" applyBorder="1" applyAlignment="1">
      <alignment horizontal="left" vertical="center" wrapText="1" readingOrder="1"/>
    </xf>
    <xf numFmtId="0" fontId="40" fillId="0" borderId="7" xfId="0" applyFont="1" applyBorder="1" applyAlignment="1">
      <alignment horizontal="left" vertical="center" wrapText="1" readingOrder="1"/>
    </xf>
    <xf numFmtId="0" fontId="40" fillId="0" borderId="4" xfId="0" applyFont="1" applyBorder="1" applyAlignment="1">
      <alignment horizontal="left" vertical="center" wrapText="1" readingOrder="1"/>
    </xf>
    <xf numFmtId="0" fontId="40" fillId="0" borderId="4" xfId="0" applyFont="1" applyFill="1" applyBorder="1" applyAlignment="1">
      <alignment horizontal="left" vertical="center" wrapText="1" readingOrder="1"/>
    </xf>
    <xf numFmtId="0" fontId="37" fillId="0" borderId="15" xfId="1" applyNumberFormat="1" applyFont="1" applyFill="1" applyBorder="1" applyAlignment="1">
      <alignment horizontal="right" vertical="center" wrapText="1"/>
    </xf>
    <xf numFmtId="43" fontId="40" fillId="0" borderId="15" xfId="3" applyFont="1" applyFill="1" applyBorder="1" applyAlignment="1">
      <alignment horizontal="left" vertical="center" wrapText="1" readingOrder="1"/>
    </xf>
    <xf numFmtId="0" fontId="36" fillId="0" borderId="1" xfId="0" quotePrefix="1" applyFont="1" applyFill="1" applyBorder="1" applyAlignment="1">
      <alignment vertical="center" wrapText="1"/>
    </xf>
    <xf numFmtId="0" fontId="42" fillId="0" borderId="1" xfId="0" quotePrefix="1" applyFont="1" applyFill="1" applyBorder="1" applyAlignment="1">
      <alignment horizontal="left" vertical="center" wrapText="1" readingOrder="1"/>
    </xf>
    <xf numFmtId="0" fontId="36" fillId="0" borderId="1" xfId="0" applyFont="1" applyFill="1" applyBorder="1" applyAlignment="1">
      <alignment vertical="center" wrapText="1"/>
    </xf>
    <xf numFmtId="0" fontId="42" fillId="0" borderId="1" xfId="0" applyFont="1" applyFill="1" applyBorder="1" applyAlignment="1">
      <alignment vertical="center" wrapText="1" readingOrder="1"/>
    </xf>
    <xf numFmtId="0" fontId="42" fillId="0" borderId="1" xfId="0" applyFont="1" applyFill="1" applyBorder="1" applyAlignment="1">
      <alignment vertical="center" wrapText="1"/>
    </xf>
    <xf numFmtId="0" fontId="36" fillId="0" borderId="1" xfId="0" applyFont="1" applyBorder="1" applyAlignment="1">
      <alignment vertical="center" wrapText="1"/>
    </xf>
    <xf numFmtId="0" fontId="36" fillId="0" borderId="1" xfId="0" quotePrefix="1" applyFont="1" applyBorder="1" applyAlignment="1">
      <alignment vertical="center" wrapText="1"/>
    </xf>
    <xf numFmtId="0" fontId="42" fillId="0" borderId="1" xfId="0" quotePrefix="1" applyFont="1" applyBorder="1" applyAlignment="1">
      <alignment horizontal="left" vertical="center" wrapText="1" readingOrder="1"/>
    </xf>
    <xf numFmtId="164" fontId="8" fillId="0" borderId="4" xfId="1" applyNumberFormat="1" applyFont="1" applyBorder="1" applyAlignment="1">
      <alignment horizontal="left" vertical="center" wrapText="1"/>
    </xf>
    <xf numFmtId="164" fontId="8" fillId="0" borderId="6" xfId="1" applyNumberFormat="1" applyFont="1" applyFill="1" applyBorder="1" applyAlignment="1">
      <alignment horizontal="left" vertical="center" wrapText="1"/>
    </xf>
    <xf numFmtId="0" fontId="9" fillId="0" borderId="0" xfId="0" applyFont="1" applyBorder="1" applyAlignment="1">
      <alignment vertical="center" wrapText="1"/>
    </xf>
    <xf numFmtId="0" fontId="9" fillId="0" borderId="9" xfId="0" applyFont="1" applyBorder="1" applyAlignment="1">
      <alignment horizontal="right" vertical="center" wrapText="1"/>
    </xf>
    <xf numFmtId="0" fontId="9" fillId="0" borderId="0" xfId="0" applyFont="1" applyBorder="1" applyAlignment="1">
      <alignment horizontal="right" vertical="center" wrapText="1"/>
    </xf>
    <xf numFmtId="0" fontId="39" fillId="3" borderId="6" xfId="1" applyNumberFormat="1" applyFont="1" applyFill="1" applyBorder="1" applyAlignment="1" applyProtection="1">
      <alignment horizontal="left" vertical="center" wrapText="1" readingOrder="1"/>
    </xf>
    <xf numFmtId="0" fontId="2" fillId="6" borderId="0" xfId="0" applyFont="1" applyFill="1" applyBorder="1"/>
    <xf numFmtId="0" fontId="0" fillId="6" borderId="0" xfId="0" applyFont="1" applyFill="1" applyBorder="1" applyAlignment="1">
      <alignment horizontal="right"/>
    </xf>
    <xf numFmtId="0" fontId="0" fillId="6" borderId="0" xfId="0" applyFill="1" applyBorder="1"/>
    <xf numFmtId="0" fontId="0" fillId="6" borderId="9" xfId="0" applyFill="1" applyBorder="1"/>
    <xf numFmtId="0" fontId="39" fillId="0" borderId="9" xfId="0" applyFont="1" applyBorder="1" applyAlignment="1">
      <alignment horizontal="center" vertical="center" wrapText="1"/>
    </xf>
    <xf numFmtId="0" fontId="5" fillId="2" borderId="5" xfId="0" applyFont="1" applyFill="1" applyBorder="1" applyAlignment="1">
      <alignment horizontal="center" vertical="center" wrapText="1"/>
    </xf>
    <xf numFmtId="0" fontId="42" fillId="0" borderId="0" xfId="0" applyFont="1" applyFill="1" applyBorder="1" applyAlignment="1">
      <alignment vertical="center" wrapText="1" readingOrder="1"/>
    </xf>
    <xf numFmtId="0" fontId="9" fillId="3" borderId="7" xfId="1" applyNumberFormat="1" applyFont="1" applyFill="1" applyBorder="1" applyAlignment="1">
      <alignment horizontal="right" vertical="center" wrapText="1"/>
    </xf>
    <xf numFmtId="0" fontId="39" fillId="0" borderId="9" xfId="0" applyFont="1" applyBorder="1" applyAlignment="1">
      <alignment horizontal="right" vertical="center" wrapText="1"/>
    </xf>
    <xf numFmtId="0" fontId="9" fillId="0" borderId="9" xfId="0" applyFont="1" applyBorder="1" applyAlignment="1">
      <alignment horizontal="left" vertical="center" wrapText="1"/>
    </xf>
    <xf numFmtId="165" fontId="8" fillId="0" borderId="6" xfId="1" applyNumberFormat="1" applyFont="1" applyFill="1" applyBorder="1" applyAlignment="1">
      <alignment horizontal="left" vertical="center" wrapText="1"/>
    </xf>
    <xf numFmtId="0" fontId="10" fillId="0" borderId="9" xfId="0" applyFont="1" applyBorder="1" applyAlignment="1">
      <alignment horizontal="center" vertical="center" wrapText="1"/>
    </xf>
    <xf numFmtId="1" fontId="3" fillId="6" borderId="0" xfId="0" applyNumberFormat="1" applyFont="1" applyFill="1" applyBorder="1" applyAlignment="1">
      <alignment horizontal="left" readingOrder="1"/>
    </xf>
    <xf numFmtId="0" fontId="40" fillId="0" borderId="0" xfId="0" applyFont="1" applyBorder="1" applyAlignment="1">
      <alignment horizontal="left" vertical="center" wrapText="1" readingOrder="1"/>
    </xf>
    <xf numFmtId="0" fontId="47" fillId="0" borderId="11" xfId="7" applyFont="1" applyBorder="1" applyAlignment="1">
      <alignment horizontal="center" vertical="center"/>
    </xf>
    <xf numFmtId="0" fontId="48" fillId="0" borderId="11" xfId="7" applyFont="1" applyBorder="1" applyAlignment="1">
      <alignment horizontal="center" vertical="center"/>
    </xf>
    <xf numFmtId="0" fontId="47" fillId="0" borderId="17" xfId="7" applyFont="1" applyBorder="1" applyAlignment="1">
      <alignment horizontal="center" vertical="center"/>
    </xf>
    <xf numFmtId="0" fontId="48" fillId="11" borderId="11" xfId="7" applyFont="1" applyFill="1" applyBorder="1" applyAlignment="1">
      <alignment horizontal="center" vertical="center"/>
    </xf>
    <xf numFmtId="0" fontId="48" fillId="11" borderId="17" xfId="7" applyFont="1" applyFill="1" applyBorder="1" applyAlignment="1">
      <alignment horizontal="center" vertical="center"/>
    </xf>
    <xf numFmtId="0" fontId="47" fillId="11" borderId="11" xfId="7" applyFont="1" applyFill="1" applyBorder="1" applyAlignment="1">
      <alignment horizontal="center" vertical="center"/>
    </xf>
    <xf numFmtId="0" fontId="47" fillId="6" borderId="11" xfId="7" applyFont="1" applyFill="1" applyBorder="1" applyAlignment="1">
      <alignment horizontal="center" vertical="center"/>
    </xf>
    <xf numFmtId="0" fontId="48" fillId="0" borderId="8" xfId="7" applyFont="1" applyBorder="1" applyAlignment="1">
      <alignment horizontal="center" vertical="center"/>
    </xf>
    <xf numFmtId="0" fontId="49" fillId="0" borderId="11" xfId="8" applyNumberFormat="1" applyFont="1" applyFill="1" applyBorder="1" applyAlignment="1">
      <alignment horizontal="center" vertical="center" wrapText="1"/>
    </xf>
    <xf numFmtId="0" fontId="49" fillId="3" borderId="11" xfId="8" applyNumberFormat="1" applyFont="1" applyFill="1" applyBorder="1" applyAlignment="1">
      <alignment horizontal="center" vertical="center" wrapText="1"/>
    </xf>
    <xf numFmtId="0" fontId="41" fillId="3" borderId="4" xfId="1" applyNumberFormat="1" applyFont="1" applyFill="1" applyBorder="1" applyAlignment="1">
      <alignment horizontal="right" vertical="center" wrapText="1" readingOrder="2"/>
    </xf>
    <xf numFmtId="164" fontId="40" fillId="0" borderId="7" xfId="1" applyNumberFormat="1" applyFont="1" applyBorder="1" applyAlignment="1">
      <alignment horizontal="left" vertical="center" wrapText="1"/>
    </xf>
    <xf numFmtId="43" fontId="0" fillId="0" borderId="0" xfId="0" applyNumberFormat="1"/>
    <xf numFmtId="0" fontId="9" fillId="0" borderId="9" xfId="0" applyFont="1" applyBorder="1" applyAlignment="1">
      <alignment horizontal="right" vertical="center" wrapText="1"/>
    </xf>
    <xf numFmtId="0" fontId="9" fillId="0" borderId="0" xfId="0" applyFont="1" applyBorder="1" applyAlignment="1">
      <alignment horizontal="right" vertical="center" wrapText="1"/>
    </xf>
    <xf numFmtId="0" fontId="10" fillId="0" borderId="9" xfId="0" applyFont="1" applyBorder="1" applyAlignment="1">
      <alignment horizontal="center" vertical="center" wrapText="1"/>
    </xf>
    <xf numFmtId="0" fontId="10" fillId="3" borderId="6" xfId="1" applyNumberFormat="1" applyFont="1" applyFill="1" applyBorder="1" applyAlignment="1" applyProtection="1">
      <alignment horizontal="left" vertical="center" wrapText="1" readingOrder="1"/>
    </xf>
    <xf numFmtId="0" fontId="9" fillId="3" borderId="7" xfId="1" applyNumberFormat="1" applyFont="1" applyFill="1" applyBorder="1" applyAlignment="1">
      <alignment horizontal="right" vertical="center" wrapText="1"/>
    </xf>
    <xf numFmtId="0" fontId="39" fillId="0" borderId="0" xfId="0" applyFont="1" applyBorder="1" applyAlignment="1">
      <alignment vertical="center" wrapText="1"/>
    </xf>
    <xf numFmtId="0" fontId="9" fillId="0" borderId="0" xfId="0" applyFont="1" applyBorder="1" applyAlignment="1">
      <alignment horizontal="right" vertical="top" wrapText="1" readingOrder="2"/>
    </xf>
    <xf numFmtId="0" fontId="39" fillId="0" borderId="0" xfId="0" applyFont="1" applyBorder="1" applyAlignment="1">
      <alignment horizontal="left" vertical="top" wrapText="1" readingOrder="1"/>
    </xf>
    <xf numFmtId="0" fontId="10" fillId="0" borderId="0" xfId="0" applyFont="1" applyBorder="1" applyAlignment="1">
      <alignment horizontal="left" vertical="top" wrapText="1" readingOrder="1"/>
    </xf>
    <xf numFmtId="0" fontId="37" fillId="0" borderId="9" xfId="0" applyFont="1" applyBorder="1" applyAlignment="1">
      <alignment horizontal="right" vertical="center" wrapText="1"/>
    </xf>
    <xf numFmtId="0" fontId="8" fillId="0" borderId="9" xfId="0" applyFont="1" applyBorder="1" applyAlignment="1">
      <alignment horizontal="center" vertical="center" wrapText="1" readingOrder="2"/>
    </xf>
    <xf numFmtId="1" fontId="8" fillId="0" borderId="9" xfId="0" applyNumberFormat="1" applyFont="1" applyBorder="1" applyAlignment="1">
      <alignment vertical="center" wrapText="1"/>
    </xf>
    <xf numFmtId="0" fontId="8" fillId="0" borderId="9" xfId="0" applyFont="1" applyBorder="1" applyAlignment="1">
      <alignment horizontal="left" vertical="center" wrapText="1"/>
    </xf>
    <xf numFmtId="0" fontId="6" fillId="3" borderId="23" xfId="0" applyFont="1" applyFill="1" applyBorder="1" applyAlignment="1">
      <alignment horizontal="right" vertical="center" wrapText="1"/>
    </xf>
    <xf numFmtId="0" fontId="8" fillId="3" borderId="23" xfId="0" applyFont="1" applyFill="1" applyBorder="1" applyAlignment="1">
      <alignment horizontal="center" vertical="center" wrapText="1" readingOrder="2"/>
    </xf>
    <xf numFmtId="0" fontId="8" fillId="3" borderId="23" xfId="0" applyFont="1" applyFill="1" applyBorder="1" applyAlignment="1">
      <alignment vertical="center" wrapText="1"/>
    </xf>
    <xf numFmtId="1" fontId="8" fillId="3" borderId="23" xfId="0" applyNumberFormat="1" applyFont="1" applyFill="1" applyBorder="1" applyAlignment="1">
      <alignment vertical="center" wrapText="1"/>
    </xf>
    <xf numFmtId="166" fontId="8" fillId="3" borderId="23" xfId="0" applyNumberFormat="1" applyFont="1" applyFill="1" applyBorder="1" applyAlignment="1">
      <alignment vertical="center" wrapText="1"/>
    </xf>
    <xf numFmtId="0" fontId="8" fillId="3" borderId="23" xfId="0" applyFont="1" applyFill="1" applyBorder="1" applyAlignment="1">
      <alignment horizontal="left" vertical="center" wrapText="1"/>
    </xf>
    <xf numFmtId="0" fontId="39" fillId="12" borderId="9" xfId="0" applyFont="1" applyFill="1" applyBorder="1" applyAlignment="1">
      <alignment horizontal="center" vertical="center" wrapText="1" readingOrder="1"/>
    </xf>
    <xf numFmtId="0" fontId="39" fillId="12" borderId="0" xfId="0" applyFont="1" applyFill="1" applyBorder="1" applyAlignment="1">
      <alignment horizontal="center" vertical="center" wrapText="1" readingOrder="1"/>
    </xf>
    <xf numFmtId="0" fontId="39" fillId="12" borderId="5" xfId="0" applyFont="1" applyFill="1" applyBorder="1" applyAlignment="1">
      <alignment horizontal="center" vertical="center" wrapText="1" readingOrder="1"/>
    </xf>
    <xf numFmtId="0" fontId="41" fillId="12" borderId="7" xfId="1" applyNumberFormat="1" applyFont="1" applyFill="1" applyBorder="1" applyAlignment="1">
      <alignment horizontal="right" vertical="center" wrapText="1" readingOrder="2"/>
    </xf>
    <xf numFmtId="0" fontId="39" fillId="12" borderId="12" xfId="1" applyNumberFormat="1" applyFont="1" applyFill="1" applyBorder="1" applyAlignment="1">
      <alignment horizontal="left" vertical="center" wrapText="1" readingOrder="1"/>
    </xf>
    <xf numFmtId="0" fontId="41" fillId="12" borderId="4" xfId="1" applyNumberFormat="1" applyFont="1" applyFill="1" applyBorder="1" applyAlignment="1">
      <alignment horizontal="right" vertical="center" wrapText="1" readingOrder="2"/>
    </xf>
    <xf numFmtId="1" fontId="10" fillId="12" borderId="6" xfId="0" applyNumberFormat="1" applyFont="1" applyFill="1" applyBorder="1" applyAlignment="1">
      <alignment horizontal="left" vertical="center" wrapText="1" readingOrder="1"/>
    </xf>
    <xf numFmtId="0" fontId="37" fillId="3" borderId="23" xfId="1" applyNumberFormat="1" applyFont="1" applyFill="1" applyBorder="1" applyAlignment="1">
      <alignment horizontal="right" vertical="center" wrapText="1"/>
    </xf>
    <xf numFmtId="0" fontId="40" fillId="3" borderId="23" xfId="1" applyNumberFormat="1" applyFont="1" applyFill="1" applyBorder="1" applyAlignment="1">
      <alignment horizontal="left" vertical="center" wrapText="1"/>
    </xf>
    <xf numFmtId="0" fontId="50" fillId="6" borderId="7" xfId="7" applyFont="1" applyFill="1" applyBorder="1" applyAlignment="1">
      <alignment horizontal="right" vertical="center"/>
    </xf>
    <xf numFmtId="0" fontId="50" fillId="6" borderId="4" xfId="7" applyFont="1" applyFill="1" applyBorder="1" applyAlignment="1">
      <alignment horizontal="right" vertical="center"/>
    </xf>
    <xf numFmtId="0" fontId="50" fillId="6" borderId="24" xfId="7" applyFont="1" applyFill="1" applyBorder="1" applyAlignment="1">
      <alignment horizontal="right" vertical="center"/>
    </xf>
    <xf numFmtId="0" fontId="50" fillId="11" borderId="23" xfId="7" applyFont="1" applyFill="1" applyBorder="1" applyAlignment="1">
      <alignment horizontal="right" vertical="center"/>
    </xf>
    <xf numFmtId="0" fontId="6" fillId="3" borderId="23" xfId="1" applyNumberFormat="1" applyFont="1" applyFill="1" applyBorder="1" applyAlignment="1">
      <alignment horizontal="right" vertical="center" wrapText="1"/>
    </xf>
    <xf numFmtId="165" fontId="8" fillId="3" borderId="23" xfId="1" applyNumberFormat="1" applyFont="1" applyFill="1" applyBorder="1" applyAlignment="1">
      <alignment horizontal="left" vertical="center" wrapText="1"/>
    </xf>
    <xf numFmtId="2" fontId="8" fillId="3" borderId="23" xfId="1" applyNumberFormat="1" applyFont="1" applyFill="1" applyBorder="1" applyAlignment="1">
      <alignment horizontal="center" vertical="center" wrapText="1"/>
    </xf>
    <xf numFmtId="0" fontId="40" fillId="3" borderId="23" xfId="0" applyFont="1" applyFill="1" applyBorder="1" applyAlignment="1">
      <alignment horizontal="left" vertical="center" wrapText="1" readingOrder="1"/>
    </xf>
    <xf numFmtId="2" fontId="8" fillId="0" borderId="4" xfId="1" applyNumberFormat="1" applyFont="1" applyBorder="1" applyAlignment="1">
      <alignment horizontal="center" vertical="center" wrapText="1"/>
    </xf>
    <xf numFmtId="0" fontId="10" fillId="3" borderId="12" xfId="1" applyNumberFormat="1" applyFont="1" applyFill="1" applyBorder="1" applyAlignment="1">
      <alignment horizontal="left" vertical="center" wrapText="1" readingOrder="1"/>
    </xf>
    <xf numFmtId="0" fontId="6" fillId="0" borderId="7" xfId="1" applyNumberFormat="1" applyFont="1" applyFill="1" applyBorder="1" applyAlignment="1">
      <alignment horizontal="right" vertical="center" wrapText="1"/>
    </xf>
    <xf numFmtId="0" fontId="6" fillId="0" borderId="9" xfId="0" applyFont="1" applyBorder="1" applyAlignment="1">
      <alignment horizontal="right" vertical="center" wrapText="1"/>
    </xf>
    <xf numFmtId="0" fontId="8" fillId="0" borderId="9" xfId="0" applyFont="1" applyFill="1" applyBorder="1" applyAlignment="1">
      <alignment vertical="center" wrapText="1"/>
    </xf>
    <xf numFmtId="0" fontId="8" fillId="0" borderId="9" xfId="0" applyFont="1" applyFill="1" applyBorder="1" applyAlignment="1">
      <alignment horizontal="left" vertical="center" wrapText="1"/>
    </xf>
    <xf numFmtId="0" fontId="8" fillId="0" borderId="9" xfId="0" applyFont="1" applyBorder="1" applyAlignment="1">
      <alignment horizontal="left" vertical="center" wrapText="1" readingOrder="1"/>
    </xf>
    <xf numFmtId="0" fontId="10" fillId="3" borderId="7" xfId="1" applyNumberFormat="1" applyFont="1" applyFill="1" applyBorder="1" applyAlignment="1">
      <alignment horizontal="right" vertical="center" wrapText="1" readingOrder="1"/>
    </xf>
    <xf numFmtId="0" fontId="2" fillId="6" borderId="2" xfId="0" applyFont="1" applyFill="1" applyBorder="1"/>
    <xf numFmtId="2" fontId="8" fillId="6" borderId="4" xfId="0" applyNumberFormat="1" applyFont="1" applyFill="1" applyBorder="1" applyAlignment="1">
      <alignment vertical="center" wrapText="1"/>
    </xf>
    <xf numFmtId="2" fontId="8" fillId="6" borderId="4" xfId="0" applyNumberFormat="1" applyFont="1" applyFill="1" applyBorder="1" applyAlignment="1">
      <alignment vertical="center" wrapText="1" readingOrder="2"/>
    </xf>
    <xf numFmtId="2" fontId="8" fillId="6" borderId="12" xfId="0" applyNumberFormat="1" applyFont="1" applyFill="1" applyBorder="1" applyAlignment="1">
      <alignment vertical="center" wrapText="1"/>
    </xf>
    <xf numFmtId="2" fontId="8" fillId="6" borderId="15" xfId="0" applyNumberFormat="1" applyFont="1" applyFill="1" applyBorder="1" applyAlignment="1">
      <alignment vertical="center" wrapText="1"/>
    </xf>
    <xf numFmtId="2" fontId="8" fillId="6" borderId="7" xfId="0" applyNumberFormat="1" applyFont="1" applyFill="1" applyBorder="1" applyAlignment="1">
      <alignment vertical="center" wrapText="1"/>
    </xf>
    <xf numFmtId="0" fontId="6" fillId="6" borderId="9" xfId="0" applyFont="1" applyFill="1" applyBorder="1" applyAlignment="1">
      <alignment horizontal="right" vertical="center" wrapText="1"/>
    </xf>
    <xf numFmtId="2" fontId="8" fillId="6" borderId="9" xfId="0" applyNumberFormat="1" applyFont="1" applyFill="1" applyBorder="1" applyAlignment="1">
      <alignment vertical="center" wrapText="1"/>
    </xf>
    <xf numFmtId="166" fontId="8" fillId="6" borderId="9" xfId="0" applyNumberFormat="1" applyFont="1" applyFill="1" applyBorder="1" applyAlignment="1">
      <alignment vertical="center" wrapText="1"/>
    </xf>
    <xf numFmtId="0" fontId="6" fillId="11" borderId="23" xfId="0" applyFont="1" applyFill="1" applyBorder="1" applyAlignment="1">
      <alignment horizontal="right" vertical="center" wrapText="1"/>
    </xf>
    <xf numFmtId="2" fontId="8" fillId="11" borderId="23" xfId="0" applyNumberFormat="1" applyFont="1" applyFill="1" applyBorder="1" applyAlignment="1">
      <alignment vertical="center" wrapText="1"/>
    </xf>
    <xf numFmtId="166" fontId="8" fillId="11" borderId="23" xfId="0" applyNumberFormat="1" applyFont="1" applyFill="1" applyBorder="1" applyAlignment="1">
      <alignment vertical="center" wrapText="1"/>
    </xf>
    <xf numFmtId="0" fontId="8" fillId="3" borderId="23" xfId="0" applyFont="1" applyFill="1" applyBorder="1" applyAlignment="1">
      <alignment horizontal="left" vertical="center" wrapText="1" readingOrder="1"/>
    </xf>
    <xf numFmtId="0" fontId="8" fillId="6" borderId="9" xfId="0" applyFont="1" applyFill="1" applyBorder="1" applyAlignment="1">
      <alignment horizontal="left" vertical="center" wrapText="1" readingOrder="1"/>
    </xf>
    <xf numFmtId="0" fontId="8" fillId="11" borderId="23" xfId="0" applyFont="1" applyFill="1" applyBorder="1" applyAlignment="1">
      <alignment horizontal="left" vertical="center" wrapText="1" readingOrder="1"/>
    </xf>
    <xf numFmtId="166" fontId="8" fillId="6" borderId="6" xfId="0" applyNumberFormat="1" applyFont="1" applyFill="1" applyBorder="1" applyAlignment="1">
      <alignment vertical="center" wrapText="1"/>
    </xf>
    <xf numFmtId="0" fontId="8" fillId="3" borderId="23" xfId="0" applyFont="1" applyFill="1" applyBorder="1" applyAlignment="1">
      <alignment horizontal="left" vertical="center" wrapText="1" readingOrder="2"/>
    </xf>
    <xf numFmtId="166" fontId="8" fillId="0" borderId="9" xfId="0" applyNumberFormat="1" applyFont="1" applyFill="1" applyBorder="1" applyAlignment="1">
      <alignment vertical="center" wrapText="1"/>
    </xf>
    <xf numFmtId="4" fontId="8" fillId="0" borderId="9" xfId="0" applyNumberFormat="1" applyFont="1" applyBorder="1" applyAlignment="1">
      <alignment vertical="center" wrapText="1"/>
    </xf>
    <xf numFmtId="164" fontId="8" fillId="0" borderId="9" xfId="1" applyNumberFormat="1" applyFont="1" applyBorder="1" applyAlignment="1">
      <alignment vertical="center" wrapText="1"/>
    </xf>
    <xf numFmtId="164" fontId="8" fillId="0" borderId="9" xfId="0" applyNumberFormat="1" applyFont="1" applyBorder="1" applyAlignment="1">
      <alignment vertical="center" wrapText="1"/>
    </xf>
    <xf numFmtId="2" fontId="8" fillId="0" borderId="9" xfId="0" applyNumberFormat="1" applyFont="1" applyBorder="1" applyAlignment="1">
      <alignment vertical="center" wrapText="1"/>
    </xf>
    <xf numFmtId="43" fontId="8" fillId="0" borderId="9" xfId="0" applyNumberFormat="1" applyFont="1" applyBorder="1" applyAlignment="1">
      <alignment vertical="center" wrapText="1"/>
    </xf>
    <xf numFmtId="164" fontId="8" fillId="3" borderId="23" xfId="1" applyNumberFormat="1" applyFont="1" applyFill="1" applyBorder="1" applyAlignment="1">
      <alignment horizontal="left" vertical="center" wrapText="1"/>
    </xf>
    <xf numFmtId="164" fontId="8" fillId="3" borderId="23" xfId="1" applyNumberFormat="1" applyFont="1" applyFill="1" applyBorder="1" applyAlignment="1">
      <alignment vertical="center" wrapText="1"/>
    </xf>
    <xf numFmtId="0" fontId="39" fillId="3" borderId="6" xfId="1" applyNumberFormat="1" applyFont="1" applyFill="1" applyBorder="1" applyAlignment="1">
      <alignment vertical="center" wrapText="1" readingOrder="1"/>
    </xf>
    <xf numFmtId="0" fontId="41" fillId="3" borderId="15" xfId="1" applyNumberFormat="1" applyFont="1" applyFill="1" applyBorder="1" applyAlignment="1">
      <alignment horizontal="right" vertical="center" wrapText="1"/>
    </xf>
    <xf numFmtId="0" fontId="41" fillId="2" borderId="5" xfId="0" applyNumberFormat="1" applyFont="1" applyFill="1" applyBorder="1" applyAlignment="1">
      <alignment horizontal="center" vertical="center" wrapText="1"/>
    </xf>
    <xf numFmtId="0" fontId="41" fillId="3" borderId="7" xfId="1" applyNumberFormat="1" applyFont="1" applyFill="1" applyBorder="1" applyAlignment="1">
      <alignment horizontal="right" vertical="center" wrapText="1" indent="1"/>
    </xf>
    <xf numFmtId="0" fontId="41" fillId="3" borderId="4" xfId="1" applyNumberFormat="1" applyFont="1" applyFill="1" applyBorder="1" applyAlignment="1">
      <alignment horizontal="right" vertical="center" wrapText="1"/>
    </xf>
    <xf numFmtId="0" fontId="41" fillId="3" borderId="4" xfId="1" quotePrefix="1" applyNumberFormat="1" applyFont="1" applyFill="1" applyBorder="1" applyAlignment="1">
      <alignment horizontal="right" vertical="center" wrapText="1"/>
    </xf>
    <xf numFmtId="2" fontId="40" fillId="6" borderId="4" xfId="0" applyNumberFormat="1" applyFont="1" applyFill="1" applyBorder="1" applyAlignment="1">
      <alignment vertical="center" wrapText="1"/>
    </xf>
    <xf numFmtId="2" fontId="40" fillId="6" borderId="15" xfId="0" applyNumberFormat="1" applyFont="1" applyFill="1" applyBorder="1" applyAlignment="1">
      <alignment vertical="center" wrapText="1"/>
    </xf>
    <xf numFmtId="0" fontId="6" fillId="0" borderId="12" xfId="1" applyNumberFormat="1" applyFont="1" applyFill="1" applyBorder="1" applyAlignment="1">
      <alignment horizontal="right" vertical="center" wrapText="1"/>
    </xf>
    <xf numFmtId="2" fontId="8" fillId="0" borderId="12" xfId="0" applyNumberFormat="1" applyFont="1" applyBorder="1" applyAlignment="1">
      <alignment horizontal="center" vertical="center" wrapText="1"/>
    </xf>
    <xf numFmtId="0" fontId="40" fillId="0" borderId="12" xfId="0" applyFont="1" applyBorder="1" applyAlignment="1">
      <alignment horizontal="left" vertical="center" wrapText="1" readingOrder="1"/>
    </xf>
    <xf numFmtId="0" fontId="6" fillId="0" borderId="28" xfId="1" applyNumberFormat="1" applyFont="1" applyFill="1" applyBorder="1" applyAlignment="1">
      <alignment horizontal="right" vertical="center" wrapText="1"/>
    </xf>
    <xf numFmtId="2" fontId="8" fillId="0" borderId="28" xfId="0" applyNumberFormat="1" applyFont="1" applyBorder="1" applyAlignment="1">
      <alignment horizontal="center" vertical="center" wrapText="1"/>
    </xf>
    <xf numFmtId="0" fontId="40" fillId="0" borderId="28" xfId="0" applyFont="1" applyBorder="1" applyAlignment="1">
      <alignment horizontal="left" vertical="center" wrapText="1" readingOrder="1"/>
    </xf>
    <xf numFmtId="0" fontId="20" fillId="0" borderId="14" xfId="0" applyFont="1" applyFill="1" applyBorder="1" applyAlignment="1">
      <alignment horizontal="center"/>
    </xf>
    <xf numFmtId="0" fontId="8" fillId="0" borderId="12" xfId="0" applyFont="1" applyBorder="1" applyAlignment="1">
      <alignment vertical="center" wrapText="1" readingOrder="2"/>
    </xf>
    <xf numFmtId="0" fontId="13" fillId="4" borderId="14" xfId="0" applyFont="1" applyFill="1" applyBorder="1" applyAlignment="1">
      <alignment horizontal="center" vertical="center" wrapText="1"/>
    </xf>
    <xf numFmtId="0" fontId="6" fillId="0" borderId="0" xfId="1" applyNumberFormat="1" applyFont="1" applyFill="1" applyBorder="1" applyAlignment="1">
      <alignment horizontal="right" vertical="center" wrapText="1" readingOrder="2"/>
    </xf>
    <xf numFmtId="0" fontId="6" fillId="0" borderId="4" xfId="1" applyNumberFormat="1" applyFont="1" applyFill="1" applyBorder="1" applyAlignment="1">
      <alignment horizontal="right" vertical="center" wrapText="1" readingOrder="2"/>
    </xf>
    <xf numFmtId="0" fontId="6" fillId="0" borderId="4" xfId="1" quotePrefix="1" applyNumberFormat="1" applyFont="1" applyFill="1" applyBorder="1" applyAlignment="1">
      <alignment horizontal="right" vertical="center" wrapText="1" readingOrder="2"/>
    </xf>
    <xf numFmtId="0" fontId="6" fillId="0" borderId="5" xfId="1" applyNumberFormat="1" applyFont="1" applyFill="1" applyBorder="1" applyAlignment="1">
      <alignment horizontal="right" vertical="center" wrapText="1" readingOrder="2"/>
    </xf>
    <xf numFmtId="0" fontId="6" fillId="0" borderId="9" xfId="1" applyNumberFormat="1" applyFont="1" applyFill="1" applyBorder="1" applyAlignment="1">
      <alignment horizontal="right" vertical="center" wrapText="1" readingOrder="2"/>
    </xf>
    <xf numFmtId="0" fontId="6" fillId="3" borderId="23" xfId="1" applyNumberFormat="1" applyFont="1" applyFill="1" applyBorder="1" applyAlignment="1">
      <alignment horizontal="right" vertical="center" wrapText="1" readingOrder="2"/>
    </xf>
    <xf numFmtId="4" fontId="8" fillId="0" borderId="7" xfId="1" applyNumberFormat="1" applyFont="1" applyBorder="1" applyAlignment="1">
      <alignment vertical="center" wrapText="1"/>
    </xf>
    <xf numFmtId="4" fontId="8" fillId="0" borderId="12" xfId="1" applyNumberFormat="1" applyFont="1" applyFill="1" applyBorder="1" applyAlignment="1">
      <alignment horizontal="left" vertical="center" wrapText="1"/>
    </xf>
    <xf numFmtId="4" fontId="8" fillId="0" borderId="12" xfId="1" applyNumberFormat="1" applyFont="1" applyBorder="1" applyAlignment="1">
      <alignment vertical="center" wrapText="1"/>
    </xf>
    <xf numFmtId="4" fontId="8" fillId="0" borderId="28" xfId="1" applyNumberFormat="1" applyFont="1" applyBorder="1" applyAlignment="1">
      <alignment horizontal="left" vertical="center" wrapText="1"/>
    </xf>
    <xf numFmtId="4" fontId="8" fillId="0" borderId="28" xfId="1" applyNumberFormat="1" applyFont="1" applyBorder="1" applyAlignment="1">
      <alignment vertical="center" wrapText="1"/>
    </xf>
    <xf numFmtId="4" fontId="8" fillId="3" borderId="23" xfId="1" applyNumberFormat="1" applyFont="1" applyFill="1" applyBorder="1" applyAlignment="1">
      <alignment horizontal="left" vertical="center" wrapText="1"/>
    </xf>
    <xf numFmtId="0" fontId="10" fillId="0" borderId="0" xfId="0" applyFont="1" applyBorder="1" applyAlignment="1">
      <alignment horizontal="left" vertical="center" wrapText="1" readingOrder="1"/>
    </xf>
    <xf numFmtId="0" fontId="9" fillId="0" borderId="0" xfId="0" applyFont="1" applyBorder="1" applyAlignment="1">
      <alignment horizontal="right" vertical="center" wrapText="1"/>
    </xf>
    <xf numFmtId="0" fontId="8" fillId="6" borderId="4" xfId="0" applyFont="1" applyFill="1" applyBorder="1" applyAlignment="1">
      <alignment horizontal="left" vertical="center" wrapText="1" readingOrder="1"/>
    </xf>
    <xf numFmtId="0" fontId="8" fillId="6" borderId="9" xfId="0" applyFont="1" applyFill="1" applyBorder="1" applyAlignment="1">
      <alignment horizontal="left" vertical="center" wrapText="1" readingOrder="1"/>
    </xf>
    <xf numFmtId="0" fontId="9" fillId="3" borderId="7" xfId="1" applyNumberFormat="1" applyFont="1" applyFill="1" applyBorder="1" applyAlignment="1">
      <alignment horizontal="right" vertical="center" wrapText="1"/>
    </xf>
    <xf numFmtId="0" fontId="8" fillId="11" borderId="23" xfId="0" applyFont="1" applyFill="1" applyBorder="1" applyAlignment="1">
      <alignment horizontal="left" vertical="center" wrapText="1" readingOrder="1"/>
    </xf>
    <xf numFmtId="0" fontId="8" fillId="6" borderId="6" xfId="0" applyFont="1" applyFill="1" applyBorder="1" applyAlignment="1">
      <alignment horizontal="left" vertical="center" wrapText="1" readingOrder="1"/>
    </xf>
    <xf numFmtId="0" fontId="42" fillId="0" borderId="1" xfId="0" applyFont="1" applyFill="1" applyBorder="1" applyAlignment="1">
      <alignment horizontal="left" vertical="center" wrapText="1"/>
    </xf>
    <xf numFmtId="0" fontId="10" fillId="3" borderId="6" xfId="1" applyNumberFormat="1" applyFont="1" applyFill="1" applyBorder="1" applyAlignment="1" applyProtection="1">
      <alignment horizontal="left" vertical="center" wrapText="1" readingOrder="1"/>
    </xf>
    <xf numFmtId="4" fontId="8" fillId="0" borderId="12" xfId="1" applyNumberFormat="1" applyFont="1" applyBorder="1" applyAlignment="1">
      <alignment horizontal="left" vertical="center" wrapText="1"/>
    </xf>
    <xf numFmtId="2" fontId="8" fillId="6" borderId="6" xfId="0" applyNumberFormat="1" applyFont="1" applyFill="1" applyBorder="1" applyAlignment="1">
      <alignment vertical="center" wrapText="1"/>
    </xf>
    <xf numFmtId="0" fontId="9" fillId="3" borderId="7" xfId="1" applyNumberFormat="1" applyFont="1" applyFill="1" applyBorder="1" applyAlignment="1">
      <alignment horizontal="right" vertical="center" wrapText="1" indent="1"/>
    </xf>
    <xf numFmtId="0" fontId="41" fillId="0" borderId="0" xfId="0" applyFont="1" applyBorder="1" applyAlignment="1">
      <alignment vertical="center" wrapText="1" readingOrder="2"/>
    </xf>
    <xf numFmtId="0" fontId="39" fillId="0" borderId="0" xfId="0" applyFont="1" applyBorder="1" applyAlignment="1">
      <alignment vertical="center" wrapText="1" readingOrder="1"/>
    </xf>
    <xf numFmtId="0" fontId="41" fillId="0" borderId="0" xfId="0" applyFont="1" applyBorder="1" applyAlignment="1">
      <alignment vertical="top" wrapText="1" readingOrder="2"/>
    </xf>
    <xf numFmtId="0" fontId="9" fillId="0" borderId="0" xfId="0" applyFont="1" applyBorder="1" applyAlignment="1">
      <alignment vertical="center" wrapText="1"/>
    </xf>
    <xf numFmtId="0" fontId="9" fillId="0" borderId="9" xfId="0" applyFont="1" applyBorder="1" applyAlignment="1">
      <alignment horizontal="right" vertical="center" wrapText="1"/>
    </xf>
    <xf numFmtId="0" fontId="9" fillId="0" borderId="0" xfId="0" applyFont="1" applyBorder="1" applyAlignment="1">
      <alignment horizontal="right" vertical="center" wrapText="1" readingOrder="2"/>
    </xf>
    <xf numFmtId="0" fontId="41" fillId="0" borderId="0" xfId="0" quotePrefix="1" applyFont="1" applyBorder="1" applyAlignment="1">
      <alignment horizontal="right" vertical="top" wrapText="1" readingOrder="2"/>
    </xf>
    <xf numFmtId="0" fontId="9" fillId="0" borderId="0" xfId="0" applyFont="1" applyBorder="1" applyAlignment="1">
      <alignment horizontal="right" vertical="center" wrapText="1"/>
    </xf>
    <xf numFmtId="0" fontId="5" fillId="12" borderId="2" xfId="0" applyFont="1" applyFill="1" applyBorder="1" applyAlignment="1">
      <alignment horizontal="center" vertical="center" wrapText="1"/>
    </xf>
    <xf numFmtId="0" fontId="7" fillId="12" borderId="0" xfId="0" applyFont="1" applyFill="1" applyBorder="1" applyAlignment="1">
      <alignment horizontal="center" vertical="center" wrapText="1" readingOrder="1"/>
    </xf>
    <xf numFmtId="0" fontId="9" fillId="12" borderId="7" xfId="1" applyNumberFormat="1" applyFont="1" applyFill="1" applyBorder="1" applyAlignment="1">
      <alignment horizontal="right" vertical="center" wrapText="1"/>
    </xf>
    <xf numFmtId="0" fontId="8" fillId="6" borderId="15" xfId="0" applyFont="1" applyFill="1" applyBorder="1" applyAlignment="1">
      <alignment vertical="center" wrapText="1"/>
    </xf>
    <xf numFmtId="0" fontId="8" fillId="6" borderId="4" xfId="0" applyFont="1" applyFill="1" applyBorder="1" applyAlignment="1">
      <alignment vertical="center" wrapText="1" readingOrder="2"/>
    </xf>
    <xf numFmtId="0" fontId="8" fillId="6" borderId="9" xfId="0" applyFont="1" applyFill="1" applyBorder="1" applyAlignment="1">
      <alignment vertical="center" wrapText="1"/>
    </xf>
    <xf numFmtId="0" fontId="8" fillId="11" borderId="23" xfId="0" applyFont="1" applyFill="1" applyBorder="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4" fillId="0" borderId="0" xfId="0" quotePrefix="1" applyFont="1" applyAlignment="1">
      <alignment horizontal="center" vertical="center" wrapText="1" readingOrder="1"/>
    </xf>
    <xf numFmtId="0" fontId="4" fillId="0" borderId="0" xfId="0" applyFont="1" applyAlignment="1">
      <alignment horizontal="center" vertical="center" wrapText="1" readingOrder="1"/>
    </xf>
    <xf numFmtId="0" fontId="5" fillId="2" borderId="2" xfId="0" applyFont="1" applyFill="1" applyBorder="1" applyAlignment="1">
      <alignment horizontal="center" vertical="center" wrapText="1"/>
    </xf>
    <xf numFmtId="0" fontId="7" fillId="2" borderId="0" xfId="0" applyFont="1" applyFill="1" applyBorder="1" applyAlignment="1">
      <alignment horizontal="center" vertical="center" wrapText="1" readingOrder="1"/>
    </xf>
    <xf numFmtId="0" fontId="9" fillId="0" borderId="0" xfId="0" applyFont="1" applyBorder="1" applyAlignment="1">
      <alignment vertical="center" wrapText="1"/>
    </xf>
    <xf numFmtId="0" fontId="9" fillId="0" borderId="5" xfId="0" applyFont="1" applyBorder="1" applyAlignment="1">
      <alignment horizontal="left" vertical="center" wrapText="1"/>
    </xf>
    <xf numFmtId="0" fontId="9" fillId="0" borderId="9" xfId="0" applyFont="1" applyBorder="1" applyAlignment="1">
      <alignment horizontal="right" vertical="center" wrapText="1"/>
    </xf>
    <xf numFmtId="0" fontId="10" fillId="0" borderId="9" xfId="0" applyFont="1" applyBorder="1" applyAlignment="1">
      <alignment horizontal="left" vertical="center" wrapText="1" readingOrder="1"/>
    </xf>
    <xf numFmtId="0" fontId="5" fillId="2" borderId="2"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38" fillId="2" borderId="0" xfId="0" applyFont="1" applyFill="1" applyBorder="1" applyAlignment="1">
      <alignment horizontal="right" vertical="center" wrapText="1"/>
    </xf>
    <xf numFmtId="0" fontId="7" fillId="2" borderId="0" xfId="0" applyFont="1" applyFill="1" applyBorder="1" applyAlignment="1">
      <alignment horizontal="left" vertical="center" wrapText="1" readingOrder="1"/>
    </xf>
    <xf numFmtId="0" fontId="7" fillId="2" borderId="5" xfId="0" applyFont="1" applyFill="1" applyBorder="1" applyAlignment="1">
      <alignment horizontal="left" vertical="center" wrapText="1" readingOrder="1"/>
    </xf>
    <xf numFmtId="0" fontId="7" fillId="2" borderId="2"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9" fillId="0" borderId="0" xfId="0" applyFont="1" applyBorder="1" applyAlignment="1">
      <alignment horizontal="right" vertical="top" wrapText="1" readingOrder="2"/>
    </xf>
    <xf numFmtId="0" fontId="10" fillId="0" borderId="0" xfId="0" applyFont="1" applyBorder="1" applyAlignment="1">
      <alignment horizontal="left" vertical="top" wrapText="1" readingOrder="1"/>
    </xf>
    <xf numFmtId="0" fontId="9" fillId="0" borderId="0" xfId="0" applyFont="1" applyBorder="1" applyAlignment="1">
      <alignment horizontal="right" vertical="center" wrapText="1" readingOrder="2"/>
    </xf>
    <xf numFmtId="0" fontId="39" fillId="0" borderId="0" xfId="0" applyFont="1" applyBorder="1" applyAlignment="1">
      <alignment horizontal="left" vertical="center" wrapText="1" readingOrder="1"/>
    </xf>
    <xf numFmtId="0" fontId="10" fillId="0" borderId="0" xfId="0" applyFont="1" applyBorder="1" applyAlignment="1">
      <alignment horizontal="left" vertical="center" wrapText="1" readingOrder="1"/>
    </xf>
    <xf numFmtId="0" fontId="11" fillId="5" borderId="17"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5" fillId="2" borderId="2" xfId="0" quotePrefix="1" applyFont="1" applyFill="1" applyBorder="1" applyAlignment="1">
      <alignment horizontal="right" vertical="center" wrapText="1"/>
    </xf>
    <xf numFmtId="0" fontId="43" fillId="2" borderId="0" xfId="0" quotePrefix="1" applyFont="1" applyFill="1" applyBorder="1" applyAlignment="1">
      <alignment horizontal="left" vertical="center" wrapText="1" readingOrder="1"/>
    </xf>
    <xf numFmtId="0" fontId="43" fillId="2" borderId="5" xfId="0" quotePrefix="1" applyFont="1" applyFill="1" applyBorder="1" applyAlignment="1">
      <alignment horizontal="left" vertical="center" wrapText="1" readingOrder="1"/>
    </xf>
    <xf numFmtId="0" fontId="7" fillId="2" borderId="0" xfId="0" quotePrefix="1" applyFont="1" applyFill="1" applyBorder="1" applyAlignment="1">
      <alignment horizontal="left" vertical="center" wrapText="1" readingOrder="1"/>
    </xf>
    <xf numFmtId="0" fontId="11" fillId="4" borderId="10" xfId="0" applyFont="1" applyFill="1" applyBorder="1" applyAlignment="1">
      <alignment horizontal="center"/>
    </xf>
    <xf numFmtId="0" fontId="11" fillId="4" borderId="8" xfId="0" applyFont="1" applyFill="1" applyBorder="1" applyAlignment="1">
      <alignment horizontal="center"/>
    </xf>
    <xf numFmtId="0" fontId="11" fillId="4" borderId="14" xfId="0" applyFont="1" applyFill="1" applyBorder="1" applyAlignment="1">
      <alignment horizontal="center"/>
    </xf>
    <xf numFmtId="0" fontId="12" fillId="4" borderId="10" xfId="0" applyFont="1" applyFill="1" applyBorder="1" applyAlignment="1">
      <alignment horizontal="center"/>
    </xf>
    <xf numFmtId="0" fontId="12" fillId="4" borderId="8" xfId="0" applyFont="1" applyFill="1" applyBorder="1" applyAlignment="1">
      <alignment horizontal="center"/>
    </xf>
    <xf numFmtId="0" fontId="12" fillId="4" borderId="14" xfId="0" applyFont="1" applyFill="1" applyBorder="1" applyAlignment="1">
      <alignment horizontal="center"/>
    </xf>
    <xf numFmtId="0" fontId="38" fillId="2" borderId="2" xfId="0" quotePrefix="1" applyFont="1" applyFill="1" applyBorder="1" applyAlignment="1">
      <alignment horizontal="center" vertical="center" wrapText="1"/>
    </xf>
    <xf numFmtId="0" fontId="38" fillId="2" borderId="2" xfId="0" quotePrefix="1"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11" fillId="4" borderId="17"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7"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27" fillId="4" borderId="17"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6" xfId="0" applyFont="1" applyFill="1" applyBorder="1" applyAlignment="1">
      <alignment horizontal="center" vertical="center"/>
    </xf>
    <xf numFmtId="0" fontId="7" fillId="2" borderId="2" xfId="0" applyFont="1" applyFill="1" applyBorder="1" applyAlignment="1">
      <alignment horizontal="left" vertical="center" wrapText="1" readingOrder="1"/>
    </xf>
    <xf numFmtId="0" fontId="43" fillId="2" borderId="0" xfId="0" quotePrefix="1" applyFont="1" applyFill="1" applyBorder="1" applyAlignment="1">
      <alignment horizontal="center" vertical="center" wrapText="1" readingOrder="1"/>
    </xf>
    <xf numFmtId="0" fontId="7" fillId="2" borderId="0" xfId="0" quotePrefix="1" applyFont="1" applyFill="1" applyBorder="1" applyAlignment="1">
      <alignment horizontal="center" vertical="center" wrapText="1" readingOrder="1"/>
    </xf>
    <xf numFmtId="0" fontId="43" fillId="2" borderId="0" xfId="0" applyFont="1" applyFill="1" applyBorder="1" applyAlignment="1">
      <alignment horizontal="left" vertical="center" wrapText="1" readingOrder="1"/>
    </xf>
    <xf numFmtId="0" fontId="9" fillId="0" borderId="0" xfId="0" quotePrefix="1" applyFont="1" applyBorder="1" applyAlignment="1">
      <alignment horizontal="right" vertical="top" wrapText="1" readingOrder="2"/>
    </xf>
    <xf numFmtId="0" fontId="41" fillId="0" borderId="0" xfId="0" quotePrefix="1" applyFont="1" applyBorder="1" applyAlignment="1">
      <alignment horizontal="right" vertical="top" wrapText="1" readingOrder="2"/>
    </xf>
    <xf numFmtId="0" fontId="10" fillId="0" borderId="0" xfId="0" quotePrefix="1" applyFont="1" applyBorder="1" applyAlignment="1">
      <alignment horizontal="left" vertical="top" wrapText="1" readingOrder="1"/>
    </xf>
    <xf numFmtId="0" fontId="39" fillId="0" borderId="0" xfId="0" quotePrefix="1" applyFont="1" applyBorder="1" applyAlignment="1">
      <alignment horizontal="left" vertical="top" wrapText="1" readingOrder="1"/>
    </xf>
    <xf numFmtId="0" fontId="39" fillId="3" borderId="12" xfId="1" applyNumberFormat="1" applyFont="1" applyFill="1" applyBorder="1" applyAlignment="1">
      <alignment horizontal="left" vertical="center" wrapText="1" readingOrder="1"/>
    </xf>
    <xf numFmtId="0" fontId="43" fillId="2" borderId="5" xfId="0" applyFont="1" applyFill="1" applyBorder="1" applyAlignment="1">
      <alignment horizontal="center" vertical="center" wrapText="1" readingOrder="1"/>
    </xf>
    <xf numFmtId="0" fontId="38" fillId="2" borderId="2" xfId="0" applyFont="1" applyFill="1" applyBorder="1" applyAlignment="1">
      <alignment horizontal="right" vertical="center"/>
    </xf>
    <xf numFmtId="0" fontId="38" fillId="2" borderId="0" xfId="0" applyFont="1" applyFill="1" applyBorder="1" applyAlignment="1">
      <alignment horizontal="right" vertical="center"/>
    </xf>
    <xf numFmtId="0" fontId="43" fillId="2" borderId="2" xfId="0" applyFont="1" applyFill="1" applyBorder="1" applyAlignment="1">
      <alignment horizontal="left" vertical="center" wrapText="1" readingOrder="1"/>
    </xf>
    <xf numFmtId="0" fontId="38" fillId="12" borderId="2" xfId="0" applyFont="1" applyFill="1" applyBorder="1" applyAlignment="1">
      <alignment horizontal="center" vertical="center" wrapText="1"/>
    </xf>
    <xf numFmtId="0" fontId="38" fillId="12" borderId="5" xfId="0" applyFont="1" applyFill="1" applyBorder="1" applyAlignment="1">
      <alignment horizontal="center" vertical="center" wrapText="1"/>
    </xf>
    <xf numFmtId="0" fontId="39" fillId="0" borderId="9" xfId="0" applyFont="1" applyBorder="1" applyAlignment="1">
      <alignment horizontal="left" vertical="center" wrapText="1"/>
    </xf>
    <xf numFmtId="0" fontId="10" fillId="0" borderId="9" xfId="0" applyFont="1" applyBorder="1" applyAlignment="1">
      <alignment horizontal="left" vertical="center" wrapText="1"/>
    </xf>
    <xf numFmtId="0" fontId="38" fillId="12" borderId="2" xfId="0" applyFont="1" applyFill="1" applyBorder="1" applyAlignment="1">
      <alignment horizontal="right" vertical="center" wrapText="1"/>
    </xf>
    <xf numFmtId="0" fontId="38" fillId="12" borderId="5" xfId="0" applyFont="1" applyFill="1" applyBorder="1" applyAlignment="1">
      <alignment horizontal="right" vertical="center" wrapText="1"/>
    </xf>
    <xf numFmtId="0" fontId="41" fillId="3" borderId="7" xfId="1" applyNumberFormat="1" applyFont="1" applyFill="1" applyBorder="1" applyAlignment="1">
      <alignment horizontal="right" vertical="center" wrapText="1" readingOrder="2"/>
    </xf>
    <xf numFmtId="0" fontId="9" fillId="0" borderId="0" xfId="0" applyFont="1" applyBorder="1" applyAlignment="1">
      <alignment horizontal="right" vertical="top" wrapText="1"/>
    </xf>
    <xf numFmtId="0" fontId="39" fillId="11" borderId="9" xfId="0" applyFont="1" applyFill="1" applyBorder="1" applyAlignment="1">
      <alignment horizontal="left" vertical="center" wrapText="1" readingOrder="1"/>
    </xf>
    <xf numFmtId="0" fontId="39" fillId="11" borderId="0" xfId="0" applyFont="1" applyFill="1" applyBorder="1" applyAlignment="1">
      <alignment horizontal="left" vertical="center" wrapText="1" readingOrder="1"/>
    </xf>
    <xf numFmtId="0" fontId="39" fillId="11" borderId="5" xfId="0" applyFont="1" applyFill="1" applyBorder="1" applyAlignment="1">
      <alignment horizontal="left" vertical="center" wrapText="1" readingOrder="1"/>
    </xf>
    <xf numFmtId="0" fontId="38" fillId="2" borderId="2" xfId="1" quotePrefix="1" applyNumberFormat="1" applyFont="1" applyFill="1" applyBorder="1" applyAlignment="1">
      <alignment horizontal="center" vertical="center" wrapText="1"/>
    </xf>
    <xf numFmtId="0" fontId="38" fillId="2" borderId="2" xfId="1" applyNumberFormat="1" applyFont="1" applyFill="1" applyBorder="1" applyAlignment="1">
      <alignment horizontal="center" vertical="center" wrapText="1"/>
    </xf>
    <xf numFmtId="0" fontId="10" fillId="0" borderId="5" xfId="0" applyFont="1" applyBorder="1" applyAlignment="1">
      <alignment horizontal="left" vertical="top" wrapText="1" readingOrder="1"/>
    </xf>
    <xf numFmtId="0" fontId="39" fillId="0" borderId="5" xfId="0" applyFont="1" applyBorder="1" applyAlignment="1">
      <alignment horizontal="left" vertical="top" wrapText="1" readingOrder="1"/>
    </xf>
    <xf numFmtId="0" fontId="48" fillId="0" borderId="10" xfId="7" applyFont="1" applyBorder="1" applyAlignment="1">
      <alignment horizontal="center" vertical="center"/>
    </xf>
    <xf numFmtId="0" fontId="48" fillId="0" borderId="8" xfId="7" applyFont="1" applyBorder="1" applyAlignment="1">
      <alignment horizontal="center" vertical="center"/>
    </xf>
    <xf numFmtId="0" fontId="48" fillId="0" borderId="14" xfId="7" applyFont="1" applyBorder="1" applyAlignment="1">
      <alignment horizontal="center" vertical="center"/>
    </xf>
    <xf numFmtId="0" fontId="48" fillId="0" borderId="11" xfId="7" applyFont="1" applyBorder="1" applyAlignment="1">
      <alignment horizontal="center" vertical="center"/>
    </xf>
    <xf numFmtId="0" fontId="48" fillId="0" borderId="17" xfId="7" applyFont="1" applyBorder="1" applyAlignment="1">
      <alignment horizontal="center" vertical="center" wrapText="1"/>
    </xf>
    <xf numFmtId="0" fontId="48" fillId="0" borderId="16" xfId="7" applyFont="1" applyBorder="1" applyAlignment="1">
      <alignment horizontal="center" vertical="center" wrapText="1"/>
    </xf>
    <xf numFmtId="0" fontId="48" fillId="0" borderId="17" xfId="7" applyFont="1" applyBorder="1" applyAlignment="1">
      <alignment horizontal="center" vertical="center"/>
    </xf>
    <xf numFmtId="0" fontId="48" fillId="0" borderId="16" xfId="7" applyFont="1" applyBorder="1" applyAlignment="1">
      <alignment horizontal="center" vertical="center"/>
    </xf>
    <xf numFmtId="0" fontId="36"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42" fillId="0" borderId="0" xfId="0" quotePrefix="1" applyFont="1" applyBorder="1" applyAlignment="1">
      <alignment horizontal="center" vertical="center" wrapText="1" readingOrder="1"/>
    </xf>
    <xf numFmtId="0" fontId="46" fillId="0" borderId="0" xfId="0" applyFont="1" applyBorder="1" applyAlignment="1">
      <alignment horizontal="center" vertical="center" wrapText="1" readingOrder="1"/>
    </xf>
    <xf numFmtId="0" fontId="4" fillId="0" borderId="0" xfId="0" applyFont="1" applyBorder="1" applyAlignment="1">
      <alignment horizontal="center" vertical="center" wrapText="1" readingOrder="1"/>
    </xf>
    <xf numFmtId="0" fontId="38"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6" xfId="0" applyFont="1" applyFill="1" applyBorder="1" applyAlignment="1">
      <alignment horizontal="center" vertical="center"/>
    </xf>
    <xf numFmtId="0" fontId="9" fillId="0" borderId="0" xfId="0" applyFont="1" applyAlignment="1">
      <alignment horizontal="right" vertical="center" wrapText="1" readingOrder="2"/>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xf>
    <xf numFmtId="0" fontId="24" fillId="2" borderId="2" xfId="1" applyNumberFormat="1" applyFont="1" applyFill="1" applyBorder="1" applyAlignment="1">
      <alignment horizontal="right" vertical="center" wrapText="1"/>
    </xf>
    <xf numFmtId="0" fontId="24" fillId="2" borderId="0" xfId="1" applyNumberFormat="1" applyFont="1" applyFill="1" applyBorder="1" applyAlignment="1">
      <alignment horizontal="right" vertical="center" wrapText="1"/>
    </xf>
    <xf numFmtId="0" fontId="25" fillId="2" borderId="0" xfId="1" applyNumberFormat="1" applyFont="1" applyFill="1" applyBorder="1" applyAlignment="1">
      <alignment horizontal="left" vertical="center" wrapText="1" readingOrder="1"/>
    </xf>
    <xf numFmtId="0" fontId="7" fillId="2" borderId="5" xfId="0" applyFont="1" applyFill="1" applyBorder="1" applyAlignment="1">
      <alignment horizontal="center" vertical="center" wrapText="1" readingOrder="1"/>
    </xf>
    <xf numFmtId="0" fontId="41" fillId="0" borderId="0" xfId="0" applyFont="1" applyBorder="1" applyAlignment="1">
      <alignment horizontal="right" vertical="top" wrapText="1" readingOrder="2"/>
    </xf>
    <xf numFmtId="0" fontId="51" fillId="0" borderId="0" xfId="0" applyFont="1" applyAlignment="1">
      <alignment horizontal="left" vertical="top" wrapText="1" readingOrder="1"/>
    </xf>
    <xf numFmtId="0" fontId="41" fillId="0" borderId="0" xfId="0" applyFont="1" applyBorder="1" applyAlignment="1">
      <alignment horizontal="right" vertical="center" wrapText="1" readingOrder="2"/>
    </xf>
    <xf numFmtId="0" fontId="9" fillId="0" borderId="9" xfId="0" applyFont="1" applyBorder="1" applyAlignment="1">
      <alignment horizontal="right" vertical="center"/>
    </xf>
    <xf numFmtId="0" fontId="9" fillId="0" borderId="2" xfId="0" applyFont="1" applyBorder="1" applyAlignment="1">
      <alignment horizontal="right" vertical="center" wrapText="1"/>
    </xf>
    <xf numFmtId="0" fontId="5" fillId="2" borderId="2" xfId="0" applyFont="1" applyFill="1" applyBorder="1" applyAlignment="1">
      <alignment vertical="center" wrapText="1"/>
    </xf>
    <xf numFmtId="0" fontId="5" fillId="2" borderId="0" xfId="0" applyFont="1" applyFill="1" applyBorder="1" applyAlignment="1">
      <alignment vertical="center" wrapText="1"/>
    </xf>
    <xf numFmtId="0" fontId="5"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readingOrder="1"/>
    </xf>
    <xf numFmtId="0" fontId="7" fillId="2" borderId="4" xfId="0" applyFont="1" applyFill="1" applyBorder="1" applyAlignment="1">
      <alignment horizontal="center" vertical="center" wrapText="1" readingOrder="1"/>
    </xf>
    <xf numFmtId="0" fontId="43" fillId="2" borderId="6"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10" fillId="6" borderId="9" xfId="0" applyFont="1" applyFill="1" applyBorder="1" applyAlignment="1">
      <alignment horizontal="left" vertical="center" wrapText="1"/>
    </xf>
    <xf numFmtId="0" fontId="39" fillId="6" borderId="0" xfId="0" applyFont="1" applyFill="1" applyBorder="1" applyAlignment="1">
      <alignment horizontal="left" vertical="center" wrapText="1" readingOrder="1"/>
    </xf>
    <xf numFmtId="0" fontId="9" fillId="6" borderId="9" xfId="0" applyFont="1" applyFill="1" applyBorder="1" applyAlignment="1">
      <alignment horizontal="right" vertical="center" wrapText="1"/>
    </xf>
    <xf numFmtId="0" fontId="10" fillId="6" borderId="2" xfId="0" applyFont="1" applyFill="1" applyBorder="1" applyAlignment="1">
      <alignment horizontal="left" vertical="center"/>
    </xf>
    <xf numFmtId="0" fontId="9" fillId="6" borderId="2" xfId="0" applyFont="1" applyFill="1" applyBorder="1" applyAlignment="1">
      <alignment horizontal="right" vertical="center" wrapText="1"/>
    </xf>
    <xf numFmtId="0" fontId="9" fillId="6" borderId="0" xfId="0" applyFont="1" applyFill="1" applyBorder="1" applyAlignment="1">
      <alignment horizontal="right" vertical="center" wrapText="1"/>
    </xf>
    <xf numFmtId="0" fontId="43" fillId="2" borderId="2" xfId="0" applyFont="1" applyFill="1" applyBorder="1" applyAlignment="1">
      <alignment horizontal="left" vertical="center" wrapText="1"/>
    </xf>
    <xf numFmtId="0" fontId="43" fillId="2" borderId="0" xfId="0" applyFont="1" applyFill="1" applyBorder="1" applyAlignment="1">
      <alignment horizontal="left" vertical="center" wrapText="1"/>
    </xf>
    <xf numFmtId="0" fontId="43" fillId="2" borderId="15" xfId="0" applyFont="1" applyFill="1" applyBorder="1" applyAlignment="1">
      <alignment horizontal="left" vertical="center" wrapText="1"/>
    </xf>
    <xf numFmtId="0" fontId="36" fillId="0" borderId="0" xfId="0" quotePrefix="1" applyFont="1" applyAlignment="1">
      <alignment horizontal="center" vertical="center" wrapText="1"/>
    </xf>
    <xf numFmtId="0" fontId="42" fillId="0" borderId="0" xfId="0" quotePrefix="1" applyFont="1" applyAlignment="1">
      <alignment horizontal="center" vertical="center" wrapText="1" readingOrder="1"/>
    </xf>
    <xf numFmtId="0" fontId="9" fillId="0" borderId="0" xfId="0" applyFont="1" applyBorder="1" applyAlignment="1">
      <alignment horizontal="right" vertical="center" wrapText="1"/>
    </xf>
    <xf numFmtId="0" fontId="43" fillId="2" borderId="5" xfId="0" applyFont="1" applyFill="1" applyBorder="1" applyAlignment="1">
      <alignment horizontal="left" vertical="center" wrapText="1"/>
    </xf>
    <xf numFmtId="0" fontId="39" fillId="0" borderId="0" xfId="0" applyFont="1" applyBorder="1" applyAlignment="1">
      <alignment horizontal="left" vertical="center" wrapText="1"/>
    </xf>
    <xf numFmtId="0" fontId="39" fillId="6" borderId="2" xfId="0" applyFont="1" applyFill="1" applyBorder="1" applyAlignment="1">
      <alignment horizontal="left" vertical="center"/>
    </xf>
    <xf numFmtId="0" fontId="39" fillId="6" borderId="0" xfId="0" applyFont="1" applyFill="1" applyAlignment="1">
      <alignment horizontal="left" vertical="center" wrapText="1"/>
    </xf>
    <xf numFmtId="0" fontId="42" fillId="0" borderId="0" xfId="0" quotePrefix="1" applyFont="1" applyAlignment="1">
      <alignment horizontal="center" vertical="center" wrapText="1"/>
    </xf>
    <xf numFmtId="0" fontId="4" fillId="0" borderId="0" xfId="0" applyFont="1" applyAlignment="1">
      <alignment horizontal="center" vertical="center" wrapText="1"/>
    </xf>
    <xf numFmtId="0" fontId="43" fillId="2"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41" fillId="0" borderId="0" xfId="0" applyFont="1" applyAlignment="1">
      <alignment horizontal="right" vertical="center" wrapText="1" readingOrder="2"/>
    </xf>
    <xf numFmtId="0" fontId="39" fillId="0" borderId="0" xfId="0" applyFont="1" applyAlignment="1">
      <alignment horizontal="left" vertical="center" wrapText="1" readingOrder="1"/>
    </xf>
    <xf numFmtId="0" fontId="10" fillId="0" borderId="0" xfId="0" applyFont="1" applyAlignment="1">
      <alignment horizontal="left" vertical="center" wrapText="1" readingOrder="1"/>
    </xf>
    <xf numFmtId="0" fontId="38" fillId="2" borderId="2" xfId="0" quotePrefix="1" applyFont="1" applyFill="1" applyBorder="1" applyAlignment="1">
      <alignment horizontal="right" vertical="center" wrapText="1"/>
    </xf>
    <xf numFmtId="0" fontId="39" fillId="0" borderId="0" xfId="0" applyFont="1" applyBorder="1" applyAlignment="1">
      <alignment vertical="center" wrapText="1"/>
    </xf>
    <xf numFmtId="0" fontId="10" fillId="0" borderId="0" xfId="0" applyFont="1" applyBorder="1" applyAlignment="1">
      <alignment vertical="center" wrapText="1"/>
    </xf>
    <xf numFmtId="0" fontId="43" fillId="2" borderId="5" xfId="0" applyFont="1" applyFill="1" applyBorder="1" applyAlignment="1">
      <alignment horizontal="left" vertical="center" wrapText="1" readingOrder="1"/>
    </xf>
    <xf numFmtId="0" fontId="5" fillId="2" borderId="0" xfId="0" quotePrefix="1" applyFont="1" applyFill="1" applyBorder="1" applyAlignment="1">
      <alignment horizontal="right" vertical="center" wrapText="1"/>
    </xf>
    <xf numFmtId="0" fontId="7" fillId="2" borderId="15" xfId="0" applyFont="1" applyFill="1" applyBorder="1" applyAlignment="1">
      <alignment horizontal="center" vertical="center" wrapText="1" readingOrder="1"/>
    </xf>
    <xf numFmtId="0" fontId="10" fillId="0" borderId="2" xfId="0" applyFont="1" applyBorder="1" applyAlignment="1">
      <alignment horizontal="left" vertical="center" readingOrder="1"/>
    </xf>
    <xf numFmtId="0" fontId="9" fillId="0" borderId="2" xfId="0" applyFont="1" applyBorder="1" applyAlignment="1">
      <alignment horizontal="right" vertical="center"/>
    </xf>
    <xf numFmtId="0" fontId="41" fillId="0" borderId="2" xfId="0" applyFont="1" applyBorder="1" applyAlignment="1">
      <alignment horizontal="right" vertical="center"/>
    </xf>
    <xf numFmtId="0" fontId="15" fillId="0" borderId="0" xfId="0" applyFont="1" applyAlignment="1">
      <alignment horizontal="center"/>
    </xf>
    <xf numFmtId="0" fontId="7" fillId="2" borderId="25" xfId="0" applyFont="1" applyFill="1" applyBorder="1" applyAlignment="1">
      <alignment horizontal="left" vertical="center" wrapText="1" readingOrder="1"/>
    </xf>
    <xf numFmtId="0" fontId="7" fillId="2" borderId="26" xfId="0" applyFont="1" applyFill="1" applyBorder="1" applyAlignment="1">
      <alignment horizontal="left" vertical="center" wrapText="1" readingOrder="1"/>
    </xf>
    <xf numFmtId="0" fontId="7" fillId="2" borderId="27" xfId="0" applyFont="1" applyFill="1" applyBorder="1" applyAlignment="1">
      <alignment horizontal="left" vertical="center" wrapText="1" readingOrder="1"/>
    </xf>
    <xf numFmtId="0" fontId="41" fillId="6" borderId="2" xfId="0" applyFont="1" applyFill="1" applyBorder="1" applyAlignment="1">
      <alignment horizontal="right" vertical="center" wrapText="1" readingOrder="2"/>
    </xf>
    <xf numFmtId="0" fontId="9" fillId="6" borderId="2" xfId="0" applyFont="1" applyFill="1" applyBorder="1" applyAlignment="1">
      <alignment horizontal="right" vertical="center" wrapText="1" readingOrder="2"/>
    </xf>
    <xf numFmtId="0" fontId="3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39" fillId="0" borderId="0" xfId="0" applyFont="1" applyBorder="1" applyAlignment="1">
      <alignment horizontal="left" vertical="top" wrapText="1" readingOrder="1"/>
    </xf>
    <xf numFmtId="0" fontId="10" fillId="0" borderId="0" xfId="0" applyFont="1" applyBorder="1" applyAlignment="1">
      <alignment horizontal="right" vertical="center" wrapText="1" readingOrder="2"/>
    </xf>
    <xf numFmtId="0" fontId="39" fillId="0" borderId="0" xfId="0" applyFont="1" applyBorder="1" applyAlignment="1">
      <alignment horizontal="right" vertical="center" wrapText="1" readingOrder="2"/>
    </xf>
    <xf numFmtId="0" fontId="41" fillId="6" borderId="0" xfId="0" applyFont="1" applyFill="1" applyBorder="1" applyAlignment="1">
      <alignment horizontal="right" vertical="center" wrapText="1" readingOrder="2"/>
    </xf>
    <xf numFmtId="0" fontId="9" fillId="6" borderId="0" xfId="0" applyFont="1" applyFill="1" applyBorder="1" applyAlignment="1">
      <alignment horizontal="right" vertical="center" wrapText="1" readingOrder="2"/>
    </xf>
    <xf numFmtId="43" fontId="8" fillId="0" borderId="4" xfId="3" applyFont="1" applyFill="1" applyBorder="1" applyAlignment="1">
      <alignment horizontal="left" vertical="center" wrapText="1" readingOrder="1"/>
    </xf>
    <xf numFmtId="0" fontId="8" fillId="0" borderId="0" xfId="1" applyNumberFormat="1" applyFont="1" applyFill="1" applyBorder="1" applyAlignment="1">
      <alignment horizontal="left" vertical="center" wrapText="1"/>
    </xf>
  </cellXfs>
  <cellStyles count="9">
    <cellStyle name="Comma" xfId="1" builtinId="3"/>
    <cellStyle name="Comma 2" xfId="3"/>
    <cellStyle name="Comma 3" xfId="4"/>
    <cellStyle name="Comma 4" xfId="8"/>
    <cellStyle name="Normal" xfId="0" builtinId="0"/>
    <cellStyle name="Normal 2" xfId="5"/>
    <cellStyle name="Normal 3" xfId="6"/>
    <cellStyle name="Normal 4" xfId="7"/>
    <cellStyle name="Percent" xfId="2" builtinId="5"/>
  </cellStyles>
  <dxfs count="0"/>
  <tableStyles count="0" defaultTableStyle="TableStyleMedium9" defaultPivotStyle="PivotStyleLight16"/>
  <colors>
    <mruColors>
      <color rgb="FF050E65"/>
      <color rgb="FFFFCCFF"/>
      <color rgb="FF080070"/>
      <color rgb="FF632523"/>
      <color rgb="FFFEF4FE"/>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rot="0" spcFirstLastPara="0" vertOverflow="ellipsis" vert="horz" wrap="square" anchor="ctr" anchorCtr="1"/>
          <a:lstStyle/>
          <a:p>
            <a:pPr rtl="1">
              <a:defRPr lang="en-US" sz="1050" b="1" i="0" u="none" strike="noStrike" kern="1200" baseline="0">
                <a:solidFill>
                  <a:schemeClr val="tx1"/>
                </a:solidFill>
                <a:latin typeface="+mn-lt"/>
                <a:ea typeface="+mn-ea"/>
                <a:cs typeface="+mn-cs"/>
              </a:defRPr>
            </a:pPr>
            <a:r>
              <a:rPr lang="en-US" sz="1050"/>
              <a:t>شكل</a:t>
            </a:r>
            <a:r>
              <a:rPr lang="en-US" sz="1050" baseline="0"/>
              <a:t> 3: </a:t>
            </a:r>
            <a:r>
              <a:rPr lang="ar-SA" sz="1050"/>
              <a:t>المعدل اليومي لكميات المياه المستخدمة والمصر</a:t>
            </a:r>
            <a:r>
              <a:rPr lang="en-US" sz="1050"/>
              <a:t>ّ</a:t>
            </a:r>
            <a:r>
              <a:rPr lang="ar-SA" sz="1050"/>
              <a:t>فة </a:t>
            </a:r>
            <a:r>
              <a:rPr lang="en-US" sz="1050" b="1" i="0" u="none" strike="noStrike" baseline="0">
                <a:effectLst/>
              </a:rPr>
              <a:t>والمستهلكة </a:t>
            </a:r>
            <a:r>
              <a:rPr lang="ar-SA" sz="1050"/>
              <a:t>من المعامل التابعة لوزارة الصناعة والمعادن (</a:t>
            </a:r>
            <a:r>
              <a:rPr lang="en-US" sz="1050"/>
              <a:t>القطاع </a:t>
            </a:r>
            <a:r>
              <a:rPr lang="ar-SA" sz="1050"/>
              <a:t>العام</a:t>
            </a:r>
            <a:r>
              <a:rPr lang="en-US" sz="1050"/>
              <a:t>) وشركات القطاع المختلط لسنة</a:t>
            </a:r>
            <a:r>
              <a:rPr lang="en-US" sz="1050" baseline="0"/>
              <a:t> 2021</a:t>
            </a:r>
            <a:endParaRPr lang="en-GB" sz="1050"/>
          </a:p>
        </c:rich>
      </c:tx>
      <c:layout>
        <c:manualLayout>
          <c:xMode val="edge"/>
          <c:yMode val="edge"/>
          <c:x val="0.143530841028291"/>
          <c:y val="6.1898960769821598E-2"/>
        </c:manualLayout>
      </c:layout>
      <c:overlay val="0"/>
    </c:title>
    <c:autoTitleDeleted val="0"/>
    <c:plotArea>
      <c:layout>
        <c:manualLayout>
          <c:layoutTarget val="inner"/>
          <c:xMode val="edge"/>
          <c:yMode val="edge"/>
          <c:x val="0.127335119379508"/>
          <c:y val="0.23375256676068601"/>
          <c:w val="0.84210934773049695"/>
          <c:h val="0.50008910235949999"/>
        </c:manualLayout>
      </c:layout>
      <c:barChart>
        <c:barDir val="col"/>
        <c:grouping val="clustered"/>
        <c:varyColors val="0"/>
        <c:ser>
          <c:idx val="0"/>
          <c:order val="0"/>
          <c:tx>
            <c:strRef>
              <c:f>'8'!$S$4:$S$4</c:f>
              <c:strCache>
                <c:ptCount val="1"/>
                <c:pt idx="0">
                  <c:v>                 المياه المستخدمة                  </c:v>
                </c:pt>
              </c:strCache>
            </c:strRef>
          </c:tx>
          <c:spPr>
            <a:solidFill>
              <a:schemeClr val="accent3">
                <a:lumMod val="75000"/>
              </a:schemeClr>
            </a:solidFill>
          </c:spPr>
          <c:invertIfNegative val="0"/>
          <c:dLbls>
            <c:dLbl>
              <c:idx val="0"/>
              <c:layout>
                <c:manualLayout>
                  <c:x val="1.8422567645365501E-2"/>
                  <c:y val="-1.26083561632275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CD-4E85-B788-EBF8F6E50AC0}"/>
                </c:ext>
              </c:extLst>
            </c:dLbl>
            <c:dLbl>
              <c:idx val="1"/>
              <c:layout>
                <c:manualLayout>
                  <c:x val="9.2112838226827906E-3"/>
                  <c:y val="-2.28525093950662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CD-4E85-B788-EBF8F6E50AC0}"/>
                </c:ext>
              </c:extLst>
            </c:dLbl>
            <c:dLbl>
              <c:idx val="4"/>
              <c:layout>
                <c:manualLayout>
                  <c:x val="1.6119565365210101E-2"/>
                  <c:y val="-1.89125342448413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8CD-4E85-B788-EBF8F6E50AC0}"/>
                </c:ext>
              </c:extLst>
            </c:dLbl>
            <c:spPr>
              <a:noFill/>
              <a:ln>
                <a:noFill/>
              </a:ln>
              <a:effectLst/>
            </c:spPr>
            <c:txPr>
              <a:bodyPr rot="0" spcFirstLastPara="0" vertOverflow="ellipsis" vert="horz" wrap="square" lIns="38100" tIns="19050" rIns="38100" bIns="19050" anchor="ctr" anchorCtr="1"/>
              <a:lstStyle/>
              <a:p>
                <a:pPr>
                  <a:defRPr lang="en-US" sz="800" b="1" i="0" u="none" strike="noStrike" kern="1200" baseline="0">
                    <a:solidFill>
                      <a:schemeClr val="tx1"/>
                    </a:solidFill>
                    <a:latin typeface="Times New Roman" panose="02020603050405020304" pitchFamily="18" charset="0"/>
                    <a:ea typeface="+mn-ea"/>
                    <a:cs typeface="+mj-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'8'!$H$8:$H$13</c:f>
              <c:numCache>
                <c:formatCode>_(* #,##0.0_);_(* \(#,##0.0\);_(* "-"??_);_(@_)</c:formatCode>
                <c:ptCount val="6"/>
                <c:pt idx="0">
                  <c:v>100735.2</c:v>
                </c:pt>
                <c:pt idx="1">
                  <c:v>17447</c:v>
                </c:pt>
                <c:pt idx="2">
                  <c:v>4648</c:v>
                </c:pt>
                <c:pt idx="3">
                  <c:v>4430</c:v>
                </c:pt>
                <c:pt idx="4">
                  <c:v>48797.8</c:v>
                </c:pt>
                <c:pt idx="5">
                  <c:v>10</c:v>
                </c:pt>
              </c:numCache>
            </c:numRef>
          </c:cat>
          <c:val>
            <c:numRef>
              <c:f>'8'!$S$6:$S$12</c:f>
              <c:numCache>
                <c:formatCode>_(* #,##0.0_);_(* \(#,##0.0\);_(* "-"??_);_(@_)</c:formatCode>
                <c:ptCount val="7"/>
                <c:pt idx="0">
                  <c:v>187.3185</c:v>
                </c:pt>
                <c:pt idx="2">
                  <c:v>45.036999999999999</c:v>
                </c:pt>
                <c:pt idx="3">
                  <c:v>10.321999999999999</c:v>
                </c:pt>
                <c:pt idx="4">
                  <c:v>14.654</c:v>
                </c:pt>
                <c:pt idx="5">
                  <c:v>61.786699999999996</c:v>
                </c:pt>
                <c:pt idx="6">
                  <c:v>3.5999999999999997E-2</c:v>
                </c:pt>
              </c:numCache>
            </c:numRef>
          </c:val>
          <c:extLst>
            <c:ext xmlns:c16="http://schemas.microsoft.com/office/drawing/2014/chart" uri="{C3380CC4-5D6E-409C-BE32-E72D297353CC}">
              <c16:uniqueId val="{00000003-B8CD-4E85-B788-EBF8F6E50AC0}"/>
            </c:ext>
          </c:extLst>
        </c:ser>
        <c:ser>
          <c:idx val="1"/>
          <c:order val="1"/>
          <c:tx>
            <c:strRef>
              <c:f>'8'!$T$4:$T$4</c:f>
              <c:strCache>
                <c:ptCount val="1"/>
                <c:pt idx="0">
                  <c:v>        المياه المصرّفة                  </c:v>
                </c:pt>
              </c:strCache>
            </c:strRef>
          </c:tx>
          <c:spPr>
            <a:gradFill>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5400000" scaled="0"/>
            </a:gradFill>
          </c:spPr>
          <c:invertIfNegative val="0"/>
          <c:dLbls>
            <c:dLbl>
              <c:idx val="0"/>
              <c:layout>
                <c:manualLayout>
                  <c:x val="1.2132965244629401E-2"/>
                  <c:y val="-2.751238583831849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8CD-4E85-B788-EBF8F6E50AC0}"/>
                </c:ext>
              </c:extLst>
            </c:dLbl>
            <c:dLbl>
              <c:idx val="1"/>
              <c:layout>
                <c:manualLayout>
                  <c:x val="4.3753235508773802E-2"/>
                  <c:y val="1.50419747841246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CD-4E85-B788-EBF8F6E50AC0}"/>
                </c:ext>
              </c:extLst>
            </c:dLbl>
            <c:dLbl>
              <c:idx val="4"/>
              <c:layout>
                <c:manualLayout>
                  <c:x val="7.527323333287919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8CD-4E85-B788-EBF8F6E50AC0}"/>
                </c:ext>
              </c:extLst>
            </c:dLbl>
            <c:dLbl>
              <c:idx val="5"/>
              <c:layout>
                <c:manualLayout>
                  <c:x val="6.23201374439592E-2"/>
                  <c:y val="-1.655200486500450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8CD-4E85-B788-EBF8F6E50AC0}"/>
                </c:ext>
              </c:extLst>
            </c:dLbl>
            <c:spPr>
              <a:noFill/>
              <a:ln>
                <a:noFill/>
              </a:ln>
              <a:effectLst/>
            </c:spPr>
            <c:txPr>
              <a:bodyPr rot="0" spcFirstLastPara="0" vertOverflow="ellipsis" vert="horz" wrap="square" lIns="38100" tIns="19050" rIns="38100" bIns="19050" anchor="ctr" anchorCtr="1"/>
              <a:lstStyle/>
              <a:p>
                <a:pPr>
                  <a:defRPr lang="en-US" sz="800" b="1" i="0" u="none" strike="noStrike" kern="1200" baseline="0">
                    <a:solidFill>
                      <a:schemeClr val="tx1"/>
                    </a:solidFill>
                    <a:latin typeface="Times New Roman" panose="02020603050405020304" pitchFamily="18" charset="0"/>
                    <a:ea typeface="+mn-ea"/>
                    <a:cs typeface="+mj-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'8'!$H$8:$H$13</c:f>
              <c:numCache>
                <c:formatCode>_(* #,##0.0_);_(* \(#,##0.0\);_(* "-"??_);_(@_)</c:formatCode>
                <c:ptCount val="6"/>
                <c:pt idx="0">
                  <c:v>100735.2</c:v>
                </c:pt>
                <c:pt idx="1">
                  <c:v>17447</c:v>
                </c:pt>
                <c:pt idx="2">
                  <c:v>4648</c:v>
                </c:pt>
                <c:pt idx="3">
                  <c:v>4430</c:v>
                </c:pt>
                <c:pt idx="4">
                  <c:v>48797.8</c:v>
                </c:pt>
                <c:pt idx="5">
                  <c:v>10</c:v>
                </c:pt>
              </c:numCache>
            </c:numRef>
          </c:cat>
          <c:val>
            <c:numRef>
              <c:f>'8'!$T$6:$T$12</c:f>
              <c:numCache>
                <c:formatCode>_(* #,##0.0_);_(* \(#,##0.0\);_(* "-"??_);_(@_)</c:formatCode>
                <c:ptCount val="7"/>
                <c:pt idx="0">
                  <c:v>86.583300000000008</c:v>
                </c:pt>
                <c:pt idx="2">
                  <c:v>27.59</c:v>
                </c:pt>
                <c:pt idx="3">
                  <c:v>5.6740000000000004</c:v>
                </c:pt>
                <c:pt idx="4">
                  <c:v>10.224</c:v>
                </c:pt>
                <c:pt idx="5">
                  <c:v>12.988899999999999</c:v>
                </c:pt>
                <c:pt idx="6">
                  <c:v>2.5999999999999999E-2</c:v>
                </c:pt>
              </c:numCache>
            </c:numRef>
          </c:val>
          <c:extLst>
            <c:ext xmlns:c16="http://schemas.microsoft.com/office/drawing/2014/chart" uri="{C3380CC4-5D6E-409C-BE32-E72D297353CC}">
              <c16:uniqueId val="{00000008-B8CD-4E85-B788-EBF8F6E50AC0}"/>
            </c:ext>
          </c:extLst>
        </c:ser>
        <c:ser>
          <c:idx val="2"/>
          <c:order val="2"/>
          <c:tx>
            <c:strRef>
              <c:f>'8'!$U$4</c:f>
              <c:strCache>
                <c:ptCount val="1"/>
                <c:pt idx="0">
                  <c:v>        المياه المستهلكة                  </c:v>
                </c:pt>
              </c:strCache>
            </c:strRef>
          </c:tx>
          <c:spPr>
            <a:solidFill>
              <a:schemeClr val="accent1"/>
            </a:solidFill>
          </c:spPr>
          <c:invertIfNegative val="0"/>
          <c:dLbls>
            <c:dLbl>
              <c:idx val="0"/>
              <c:layout>
                <c:manualLayout>
                  <c:x val="2.0725388601036301E-2"/>
                  <c:y val="-3.508770852705000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8CD-4E85-B788-EBF8F6E50AC0}"/>
                </c:ext>
              </c:extLst>
            </c:dLbl>
            <c:dLbl>
              <c:idx val="1"/>
              <c:layout>
                <c:manualLayout>
                  <c:x val="-2.7633851468048299E-2"/>
                  <c:y val="-1.1695902842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CD-4E85-B788-EBF8F6E50AC0}"/>
                </c:ext>
              </c:extLst>
            </c:dLbl>
            <c:dLbl>
              <c:idx val="5"/>
              <c:layout>
                <c:manualLayout>
                  <c:x val="-2.3028209556707001E-2"/>
                  <c:y val="-3.8986342807834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8CD-4E85-B788-EBF8F6E50AC0}"/>
                </c:ext>
              </c:extLst>
            </c:dLbl>
            <c:spPr>
              <a:noFill/>
              <a:ln>
                <a:noFill/>
              </a:ln>
              <a:effectLst/>
            </c:spPr>
            <c:txPr>
              <a:bodyPr rot="0" spcFirstLastPara="0" vertOverflow="ellipsis" vert="horz" wrap="square" lIns="38100" tIns="19050" rIns="38100" bIns="19050" anchor="ctr" anchorCtr="1"/>
              <a:lstStyle/>
              <a:p>
                <a:pPr algn="ctr">
                  <a:defRPr lang="en-US" sz="800" b="1" i="0" u="none" strike="noStrike" kern="1200" baseline="0">
                    <a:solidFill>
                      <a:sysClr val="windowText" lastClr="000000"/>
                    </a:solidFill>
                    <a:latin typeface="Times New Roman" panose="02020603050405020304" pitchFamily="18" charset="0"/>
                    <a:ea typeface="+mn-ea"/>
                    <a:cs typeface="+mj-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'8'!$H$8:$H$13</c:f>
              <c:numCache>
                <c:formatCode>_(* #,##0.0_);_(* \(#,##0.0\);_(* "-"??_);_(@_)</c:formatCode>
                <c:ptCount val="6"/>
                <c:pt idx="0">
                  <c:v>100735.2</c:v>
                </c:pt>
                <c:pt idx="1">
                  <c:v>17447</c:v>
                </c:pt>
                <c:pt idx="2">
                  <c:v>4648</c:v>
                </c:pt>
                <c:pt idx="3">
                  <c:v>4430</c:v>
                </c:pt>
                <c:pt idx="4">
                  <c:v>48797.8</c:v>
                </c:pt>
                <c:pt idx="5">
                  <c:v>10</c:v>
                </c:pt>
              </c:numCache>
            </c:numRef>
          </c:cat>
          <c:val>
            <c:numRef>
              <c:f>'8'!$U$6:$U$12</c:f>
              <c:numCache>
                <c:formatCode>_(* #,##0.0_);_(* \(#,##0.0\);_(* "-"??_);_(@_)</c:formatCode>
                <c:ptCount val="7"/>
                <c:pt idx="0">
                  <c:v>100.73519999999999</c:v>
                </c:pt>
                <c:pt idx="2">
                  <c:v>17.446999999999999</c:v>
                </c:pt>
                <c:pt idx="3">
                  <c:v>4.6479999999999997</c:v>
                </c:pt>
                <c:pt idx="4">
                  <c:v>4.43</c:v>
                </c:pt>
                <c:pt idx="5">
                  <c:v>48.797800000000002</c:v>
                </c:pt>
                <c:pt idx="6">
                  <c:v>0.01</c:v>
                </c:pt>
              </c:numCache>
            </c:numRef>
          </c:val>
          <c:extLst>
            <c:ext xmlns:c16="http://schemas.microsoft.com/office/drawing/2014/chart" uri="{C3380CC4-5D6E-409C-BE32-E72D297353CC}">
              <c16:uniqueId val="{0000000C-B8CD-4E85-B788-EBF8F6E50AC0}"/>
            </c:ext>
          </c:extLst>
        </c:ser>
        <c:dLbls>
          <c:showLegendKey val="0"/>
          <c:showVal val="0"/>
          <c:showCatName val="0"/>
          <c:showSerName val="0"/>
          <c:showPercent val="0"/>
          <c:showBubbleSize val="0"/>
        </c:dLbls>
        <c:gapWidth val="75"/>
        <c:axId val="211793792"/>
        <c:axId val="211795328"/>
      </c:barChart>
      <c:catAx>
        <c:axId val="211793792"/>
        <c:scaling>
          <c:orientation val="minMax"/>
        </c:scaling>
        <c:delete val="0"/>
        <c:axPos val="b"/>
        <c:numFmt formatCode="_(* #,##0.0_);_(* \(#,##0.0\);_(* &quot;-&quot;??_);_(@_)" sourceLinked="1"/>
        <c:majorTickMark val="none"/>
        <c:minorTickMark val="none"/>
        <c:tickLblPos val="nextTo"/>
        <c:txPr>
          <a:bodyPr rot="-60000000" spcFirstLastPara="0" vertOverflow="ellipsis" vert="horz" wrap="square" anchor="ctr" anchorCtr="1"/>
          <a:lstStyle/>
          <a:p>
            <a:pPr>
              <a:defRPr lang="en-US" sz="900" b="1" i="0" u="none" strike="noStrike" kern="1200" baseline="0">
                <a:solidFill>
                  <a:schemeClr val="tx1"/>
                </a:solidFill>
                <a:latin typeface="+mn-lt"/>
                <a:ea typeface="+mn-ea"/>
                <a:cs typeface="+mn-cs"/>
              </a:defRPr>
            </a:pPr>
            <a:endParaRPr lang="en-US"/>
          </a:p>
        </c:txPr>
        <c:crossAx val="211795328"/>
        <c:crosses val="autoZero"/>
        <c:auto val="1"/>
        <c:lblAlgn val="ctr"/>
        <c:lblOffset val="100"/>
        <c:noMultiLvlLbl val="0"/>
      </c:catAx>
      <c:valAx>
        <c:axId val="211795328"/>
        <c:scaling>
          <c:orientation val="minMax"/>
        </c:scaling>
        <c:delete val="0"/>
        <c:axPos val="l"/>
        <c:majorGridlines/>
        <c:numFmt formatCode="_(* #,##0.0_);_(* \(#,##0.0\);_(* &quot;-&quot;??_);_(@_)" sourceLinked="1"/>
        <c:majorTickMark val="none"/>
        <c:minorTickMark val="none"/>
        <c:tickLblPos val="nextTo"/>
        <c:spPr>
          <a:ln w="9525" cap="flat" cmpd="sng" algn="ctr">
            <a:noFill/>
            <a:prstDash val="solid"/>
            <a:round/>
          </a:ln>
        </c:spPr>
        <c:txPr>
          <a:bodyPr rot="-60000000" spcFirstLastPara="0" vertOverflow="ellipsis" vert="horz" wrap="square" anchor="ctr" anchorCtr="1"/>
          <a:lstStyle/>
          <a:p>
            <a:pPr>
              <a:defRPr lang="en-US" sz="900" b="1" i="0" u="none" strike="noStrike" kern="1200" baseline="0">
                <a:solidFill>
                  <a:schemeClr val="tx1"/>
                </a:solidFill>
                <a:latin typeface="+mn-lt"/>
                <a:ea typeface="+mn-ea"/>
                <a:cs typeface="+mn-cs"/>
              </a:defRPr>
            </a:pPr>
            <a:endParaRPr lang="en-US"/>
          </a:p>
        </c:txPr>
        <c:crossAx val="211793792"/>
        <c:crosses val="autoZero"/>
        <c:crossBetween val="between"/>
      </c:valAx>
      <c:spPr>
        <a:solidFill>
          <a:schemeClr val="bg1"/>
        </a:solidFill>
        <a:ln>
          <a:noFill/>
        </a:ln>
        <a:effectLst/>
      </c:spPr>
    </c:plotArea>
    <c:legend>
      <c:legendPos val="b"/>
      <c:layout>
        <c:manualLayout>
          <c:xMode val="edge"/>
          <c:yMode val="edge"/>
          <c:x val="7.1610297417485994E-2"/>
          <c:y val="0.89503679297730099"/>
          <c:w val="0.86160789486806399"/>
          <c:h val="6.1081161891249E-2"/>
        </c:manualLayout>
      </c:layout>
      <c:overlay val="0"/>
      <c:txPr>
        <a:bodyPr rot="0" spcFirstLastPara="0" vertOverflow="ellipsis" vert="horz" wrap="square" anchor="ctr" anchorCtr="1"/>
        <a:lstStyle/>
        <a:p>
          <a:pPr>
            <a:defRPr lang="en-US" sz="800" b="1" i="0" u="none" strike="noStrike" kern="1200" baseline="0">
              <a:solidFill>
                <a:schemeClr val="tx1"/>
              </a:solidFill>
              <a:latin typeface="+mn-lt"/>
              <a:ea typeface="+mn-ea"/>
              <a:cs typeface="+mn-cs"/>
            </a:defRPr>
          </a:pPr>
          <a:endParaRPr lang="en-US"/>
        </a:p>
      </c:txPr>
    </c:legend>
    <c:plotVisOnly val="1"/>
    <c:dispBlanksAs val="gap"/>
    <c:showDLblsOverMax val="0"/>
    <c:extLst>
      <c:ext uri="{0b15fc19-7d7d-44ad-8c2d-2c3a37ce22c3}">
        <chartProps xmlns="https://web.wps.cn/et/2018/main" chartId="{f521325b-ca00-44d5-9b93-a62761f53f54}"/>
      </c:ext>
    </c:extLst>
  </c:chart>
  <c:spPr>
    <a:solidFill>
      <a:schemeClr val="accent6">
        <a:lumMod val="20000"/>
        <a:lumOff val="80000"/>
      </a:schemeClr>
    </a:solidFill>
    <a:scene3d>
      <a:camera prst="orthographicFront"/>
      <a:lightRig rig="threePt" dir="t"/>
    </a:scene3d>
    <a:sp3d>
      <a:bevelT/>
      <a:bevelB prst="relaxedInset"/>
    </a:sp3d>
  </c:spPr>
  <c:txPr>
    <a:bodyPr/>
    <a:lstStyle/>
    <a:p>
      <a:pPr>
        <a:defRPr lang="en-US"/>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1114425</xdr:colOff>
      <xdr:row>16</xdr:row>
      <xdr:rowOff>0</xdr:rowOff>
    </xdr:from>
    <xdr:to>
      <xdr:col>19</xdr:col>
      <xdr:colOff>238125</xdr:colOff>
      <xdr:row>29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0.02763</cdr:x>
      <cdr:y>0.42489</cdr:y>
    </cdr:from>
    <cdr:to>
      <cdr:x>0.08981</cdr:x>
      <cdr:y>0.60994</cdr:y>
    </cdr:to>
    <cdr:sp macro="" textlink="">
      <cdr:nvSpPr>
        <cdr:cNvPr id="2" name="Rectangles 1"/>
        <cdr:cNvSpPr/>
      </cdr:nvSpPr>
      <cdr:spPr>
        <a:xfrm xmlns:a="http://schemas.openxmlformats.org/drawingml/2006/main" rot="16200000">
          <a:off x="-7510" y="1681598"/>
          <a:ext cx="662738" cy="34292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900" b="1">
              <a:solidFill>
                <a:sysClr val="windowText" lastClr="000000"/>
              </a:solidFill>
            </a:rPr>
            <a:t>الف م³/يوم</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O21"/>
  <sheetViews>
    <sheetView rightToLeft="1" view="pageBreakPreview" topLeftCell="A10" zoomScaleNormal="100" workbookViewId="0">
      <selection activeCell="A2" sqref="A2:J2"/>
    </sheetView>
  </sheetViews>
  <sheetFormatPr defaultColWidth="9.140625" defaultRowHeight="20.100000000000001" customHeight="1"/>
  <cols>
    <col min="1" max="1" width="12.7109375" style="171" customWidth="1"/>
    <col min="2" max="2" width="10.7109375" style="171" customWidth="1"/>
    <col min="3" max="3" width="9" style="171" customWidth="1"/>
    <col min="4" max="5" width="9.140625" style="171" customWidth="1"/>
    <col min="6" max="6" width="1" style="171" customWidth="1"/>
    <col min="7" max="7" width="8.42578125" style="171" customWidth="1"/>
    <col min="8" max="8" width="9.7109375" style="171" customWidth="1"/>
    <col min="9" max="9" width="11" style="171" customWidth="1"/>
    <col min="10" max="10" width="15.7109375" style="171" customWidth="1"/>
    <col min="11" max="17" width="9.140625" style="172"/>
    <col min="18" max="18" width="9.140625" style="172" customWidth="1"/>
    <col min="19" max="24" width="9.140625" style="172"/>
    <col min="25" max="25" width="23" style="172" customWidth="1"/>
    <col min="26" max="67" width="9.140625" style="172"/>
    <col min="68" max="16384" width="9.140625" style="171"/>
  </cols>
  <sheetData>
    <row r="1" spans="1:67" s="167" customFormat="1" ht="40.5" customHeight="1">
      <c r="A1" s="441" t="s">
        <v>297</v>
      </c>
      <c r="B1" s="442"/>
      <c r="C1" s="442"/>
      <c r="D1" s="442"/>
      <c r="E1" s="442"/>
      <c r="F1" s="442"/>
      <c r="G1" s="442"/>
      <c r="H1" s="442"/>
      <c r="I1" s="442"/>
      <c r="J1" s="442"/>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row>
    <row r="2" spans="1:67" s="167" customFormat="1" ht="48" customHeight="1">
      <c r="A2" s="443" t="s">
        <v>298</v>
      </c>
      <c r="B2" s="444"/>
      <c r="C2" s="444"/>
      <c r="D2" s="444"/>
      <c r="E2" s="444"/>
      <c r="F2" s="444"/>
      <c r="G2" s="444"/>
      <c r="H2" s="444"/>
      <c r="I2" s="444"/>
      <c r="J2" s="44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row>
    <row r="3" spans="1:67" s="168" customFormat="1" ht="26.25" customHeight="1" thickBot="1">
      <c r="A3" s="203" t="s">
        <v>0</v>
      </c>
      <c r="B3" s="85"/>
      <c r="C3" s="85"/>
      <c r="D3" s="85"/>
      <c r="E3" s="85"/>
      <c r="F3" s="85"/>
      <c r="G3" s="85"/>
      <c r="H3" s="85"/>
      <c r="I3" s="85"/>
      <c r="J3" s="185" t="s">
        <v>1</v>
      </c>
      <c r="K3" s="186"/>
      <c r="L3" s="466" t="s">
        <v>2</v>
      </c>
      <c r="M3" s="468" t="s">
        <v>3</v>
      </c>
      <c r="N3" s="187" t="s">
        <v>4</v>
      </c>
      <c r="O3" s="188"/>
      <c r="P3" s="189"/>
      <c r="Q3" s="199" t="s">
        <v>5</v>
      </c>
      <c r="R3" s="200"/>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row>
    <row r="4" spans="1:67" ht="36" customHeight="1" thickTop="1">
      <c r="A4" s="451" t="s">
        <v>6</v>
      </c>
      <c r="B4" s="451" t="s">
        <v>268</v>
      </c>
      <c r="C4" s="445" t="s">
        <v>4</v>
      </c>
      <c r="D4" s="445"/>
      <c r="E4" s="445"/>
      <c r="F4" s="4"/>
      <c r="G4" s="445" t="s">
        <v>5</v>
      </c>
      <c r="H4" s="445"/>
      <c r="I4" s="445"/>
      <c r="J4" s="457" t="s">
        <v>7</v>
      </c>
      <c r="L4" s="466"/>
      <c r="M4" s="468"/>
      <c r="N4" s="465" t="s">
        <v>8</v>
      </c>
      <c r="O4" s="465" t="s">
        <v>9</v>
      </c>
      <c r="P4" s="465" t="s">
        <v>10</v>
      </c>
      <c r="Q4" s="465" t="s">
        <v>8</v>
      </c>
      <c r="R4" s="465" t="s">
        <v>9</v>
      </c>
      <c r="S4" s="201"/>
      <c r="T4" s="201"/>
      <c r="U4" s="201"/>
    </row>
    <row r="5" spans="1:67" ht="36" customHeight="1">
      <c r="A5" s="452"/>
      <c r="B5" s="454"/>
      <c r="C5" s="446" t="s">
        <v>11</v>
      </c>
      <c r="D5" s="446"/>
      <c r="E5" s="446"/>
      <c r="F5" s="173"/>
      <c r="G5" s="446" t="s">
        <v>12</v>
      </c>
      <c r="H5" s="446"/>
      <c r="I5" s="446"/>
      <c r="J5" s="458"/>
      <c r="L5" s="466"/>
      <c r="M5" s="468"/>
      <c r="N5" s="466"/>
      <c r="O5" s="466"/>
      <c r="P5" s="466"/>
      <c r="Q5" s="466"/>
      <c r="R5" s="466"/>
      <c r="S5" s="201"/>
      <c r="T5" s="201"/>
      <c r="U5" s="201"/>
    </row>
    <row r="6" spans="1:67" ht="36" customHeight="1">
      <c r="A6" s="452"/>
      <c r="B6" s="455" t="s">
        <v>269</v>
      </c>
      <c r="C6" s="386" t="s">
        <v>13</v>
      </c>
      <c r="D6" s="130" t="s">
        <v>270</v>
      </c>
      <c r="E6" s="386" t="s">
        <v>10</v>
      </c>
      <c r="F6" s="387"/>
      <c r="G6" s="386" t="s">
        <v>13</v>
      </c>
      <c r="H6" s="386" t="s">
        <v>9</v>
      </c>
      <c r="I6" s="386" t="s">
        <v>10</v>
      </c>
      <c r="J6" s="458"/>
      <c r="L6" s="467"/>
      <c r="M6" s="469"/>
      <c r="N6" s="467"/>
      <c r="O6" s="467"/>
      <c r="P6" s="467"/>
      <c r="Q6" s="467"/>
      <c r="R6" s="467"/>
      <c r="S6" s="201"/>
      <c r="T6" s="201"/>
      <c r="U6" s="201"/>
    </row>
    <row r="7" spans="1:67" ht="30" customHeight="1">
      <c r="A7" s="453"/>
      <c r="B7" s="456"/>
      <c r="C7" s="213" t="s">
        <v>242</v>
      </c>
      <c r="D7" s="8" t="s">
        <v>271</v>
      </c>
      <c r="E7" s="213" t="s">
        <v>14</v>
      </c>
      <c r="F7" s="387"/>
      <c r="G7" s="213" t="s">
        <v>242</v>
      </c>
      <c r="H7" s="213" t="s">
        <v>15</v>
      </c>
      <c r="I7" s="213" t="s">
        <v>14</v>
      </c>
      <c r="J7" s="459"/>
      <c r="L7" s="190"/>
      <c r="M7" s="191"/>
      <c r="N7" s="190"/>
      <c r="O7" s="190"/>
      <c r="P7" s="190"/>
      <c r="Q7" s="190"/>
      <c r="R7" s="190"/>
      <c r="S7" s="201"/>
      <c r="T7" s="201"/>
      <c r="U7" s="201"/>
    </row>
    <row r="8" spans="1:67" s="169" customFormat="1" ht="33" customHeight="1">
      <c r="A8" s="58" t="s">
        <v>16</v>
      </c>
      <c r="B8" s="174">
        <v>8</v>
      </c>
      <c r="C8" s="59">
        <v>20</v>
      </c>
      <c r="D8" s="59">
        <v>12</v>
      </c>
      <c r="E8" s="152">
        <f t="shared" ref="E8:E14" si="0">SUM(C8:D8)</f>
        <v>32</v>
      </c>
      <c r="F8" s="152"/>
      <c r="G8" s="175">
        <f>C8/E8*100</f>
        <v>62.5</v>
      </c>
      <c r="H8" s="60">
        <f>D8/E8*100</f>
        <v>37.5</v>
      </c>
      <c r="I8" s="60">
        <f t="shared" ref="I8:I14" si="1">SUM(G8:H8)</f>
        <v>100</v>
      </c>
      <c r="J8" s="87" t="s">
        <v>17</v>
      </c>
      <c r="K8" s="192"/>
      <c r="L8" s="134" t="s">
        <v>16</v>
      </c>
      <c r="M8" s="193">
        <v>8</v>
      </c>
      <c r="N8" s="194">
        <v>12</v>
      </c>
      <c r="O8" s="194">
        <v>21</v>
      </c>
      <c r="P8" s="194">
        <f>SUM(N8:O8)</f>
        <v>33</v>
      </c>
      <c r="Q8" s="194">
        <f>N8/P8*100</f>
        <v>36.363636363636367</v>
      </c>
      <c r="R8" s="194">
        <f>O8/P8*100</f>
        <v>63.636363636363633</v>
      </c>
      <c r="S8" s="201"/>
      <c r="T8" s="201"/>
      <c r="U8" s="201"/>
      <c r="V8" s="192"/>
      <c r="W8" s="192"/>
      <c r="X8" s="192"/>
      <c r="Y8" s="215" t="s">
        <v>169</v>
      </c>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row>
    <row r="9" spans="1:67" s="169" customFormat="1" ht="33" customHeight="1">
      <c r="A9" s="61" t="s">
        <v>18</v>
      </c>
      <c r="B9" s="104">
        <v>15</v>
      </c>
      <c r="C9" s="62">
        <v>68</v>
      </c>
      <c r="D9" s="62">
        <v>9</v>
      </c>
      <c r="E9" s="62">
        <f t="shared" si="0"/>
        <v>77</v>
      </c>
      <c r="F9" s="62"/>
      <c r="G9" s="63">
        <f t="shared" ref="G9:G14" si="2">C9/E9*100</f>
        <v>88.311688311688314</v>
      </c>
      <c r="H9" s="63">
        <f t="shared" ref="H9:H14" si="3">D9/E9*100</f>
        <v>11.688311688311687</v>
      </c>
      <c r="I9" s="63">
        <f t="shared" si="1"/>
        <v>100</v>
      </c>
      <c r="J9" s="90" t="s">
        <v>19</v>
      </c>
      <c r="K9" s="181"/>
      <c r="L9" s="134" t="s">
        <v>20</v>
      </c>
      <c r="M9" s="193">
        <v>15</v>
      </c>
      <c r="N9" s="194">
        <v>64</v>
      </c>
      <c r="O9" s="194">
        <v>13</v>
      </c>
      <c r="P9" s="194">
        <f t="shared" ref="P9:P14" si="4">SUM(N9:O9)</f>
        <v>77</v>
      </c>
      <c r="Q9" s="194">
        <f t="shared" ref="Q9:Q14" si="5">N9/P9*100</f>
        <v>83.116883116883116</v>
      </c>
      <c r="R9" s="194">
        <f>O9/P9*100</f>
        <v>16.883116883116884</v>
      </c>
      <c r="S9" s="201"/>
      <c r="T9" s="201"/>
      <c r="U9" s="201"/>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row>
    <row r="10" spans="1:67" s="169" customFormat="1" ht="33" customHeight="1">
      <c r="A10" s="61" t="s">
        <v>21</v>
      </c>
      <c r="B10" s="104">
        <v>2</v>
      </c>
      <c r="C10" s="62">
        <v>10</v>
      </c>
      <c r="D10" s="62">
        <v>9</v>
      </c>
      <c r="E10" s="62">
        <f t="shared" si="0"/>
        <v>19</v>
      </c>
      <c r="F10" s="62"/>
      <c r="G10" s="63">
        <f t="shared" si="2"/>
        <v>52.631578947368418</v>
      </c>
      <c r="H10" s="63">
        <f t="shared" si="3"/>
        <v>47.368421052631575</v>
      </c>
      <c r="I10" s="63">
        <f t="shared" si="1"/>
        <v>100</v>
      </c>
      <c r="J10" s="101" t="s">
        <v>22</v>
      </c>
      <c r="K10" s="181"/>
      <c r="L10" s="134" t="s">
        <v>21</v>
      </c>
      <c r="M10" s="193">
        <v>2</v>
      </c>
      <c r="N10" s="194">
        <v>9</v>
      </c>
      <c r="O10" s="194">
        <v>9</v>
      </c>
      <c r="P10" s="194">
        <f t="shared" si="4"/>
        <v>18</v>
      </c>
      <c r="Q10" s="194">
        <f t="shared" si="5"/>
        <v>50</v>
      </c>
      <c r="R10" s="194">
        <f>O10/P10*100</f>
        <v>50</v>
      </c>
      <c r="S10" s="201"/>
      <c r="T10" s="201"/>
      <c r="U10" s="201"/>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row>
    <row r="11" spans="1:67" s="169" customFormat="1" ht="33" customHeight="1">
      <c r="A11" s="61" t="s">
        <v>23</v>
      </c>
      <c r="B11" s="104">
        <v>1</v>
      </c>
      <c r="C11" s="64">
        <v>30</v>
      </c>
      <c r="D11" s="176">
        <v>7</v>
      </c>
      <c r="E11" s="62">
        <f t="shared" si="0"/>
        <v>37</v>
      </c>
      <c r="F11" s="62"/>
      <c r="G11" s="63">
        <f t="shared" si="2"/>
        <v>81.081081081081081</v>
      </c>
      <c r="H11" s="63">
        <f t="shared" si="3"/>
        <v>18.918918918918919</v>
      </c>
      <c r="I11" s="63">
        <f t="shared" si="1"/>
        <v>100</v>
      </c>
      <c r="J11" s="101" t="s">
        <v>24</v>
      </c>
      <c r="K11" s="180"/>
      <c r="L11" s="134" t="s">
        <v>23</v>
      </c>
      <c r="M11" s="193">
        <v>1</v>
      </c>
      <c r="N11" s="194">
        <v>30</v>
      </c>
      <c r="O11" s="194">
        <v>7</v>
      </c>
      <c r="P11" s="194">
        <f t="shared" si="4"/>
        <v>37</v>
      </c>
      <c r="Q11" s="194">
        <f t="shared" si="5"/>
        <v>81.081081081081081</v>
      </c>
      <c r="R11" s="194">
        <f>O11/P11*100</f>
        <v>18.918918918918919</v>
      </c>
      <c r="S11" s="201"/>
      <c r="T11" s="201"/>
      <c r="U11" s="201"/>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row>
    <row r="12" spans="1:67" s="169" customFormat="1" ht="33" customHeight="1">
      <c r="A12" s="153" t="s">
        <v>25</v>
      </c>
      <c r="B12" s="177">
        <v>3</v>
      </c>
      <c r="C12" s="66">
        <v>25</v>
      </c>
      <c r="D12" s="66">
        <v>20</v>
      </c>
      <c r="E12" s="178">
        <f t="shared" si="0"/>
        <v>45</v>
      </c>
      <c r="F12" s="178"/>
      <c r="G12" s="179">
        <f t="shared" si="2"/>
        <v>55.555555555555557</v>
      </c>
      <c r="H12" s="67">
        <f t="shared" si="3"/>
        <v>44.444444444444443</v>
      </c>
      <c r="I12" s="67">
        <f t="shared" si="1"/>
        <v>100</v>
      </c>
      <c r="J12" s="207" t="s">
        <v>152</v>
      </c>
      <c r="K12" s="181"/>
      <c r="L12" s="134" t="s">
        <v>27</v>
      </c>
      <c r="M12" s="193">
        <v>3</v>
      </c>
      <c r="N12" s="194">
        <v>25</v>
      </c>
      <c r="O12" s="194">
        <v>20</v>
      </c>
      <c r="P12" s="194">
        <f t="shared" si="4"/>
        <v>45</v>
      </c>
      <c r="Q12" s="194">
        <f t="shared" si="5"/>
        <v>55.555555555555557</v>
      </c>
      <c r="R12" s="194">
        <f>O12/P12*100</f>
        <v>44.444444444444443</v>
      </c>
      <c r="S12" s="201"/>
      <c r="T12" s="201"/>
      <c r="U12" s="201"/>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row>
    <row r="13" spans="1:67" s="169" customFormat="1" ht="33" customHeight="1" thickBot="1">
      <c r="A13" s="325" t="s">
        <v>28</v>
      </c>
      <c r="B13" s="326">
        <v>13</v>
      </c>
      <c r="C13" s="152">
        <v>15</v>
      </c>
      <c r="D13" s="327">
        <v>0</v>
      </c>
      <c r="E13" s="152">
        <f t="shared" si="0"/>
        <v>15</v>
      </c>
      <c r="F13" s="152"/>
      <c r="G13" s="175">
        <f t="shared" si="2"/>
        <v>100</v>
      </c>
      <c r="H13" s="175">
        <f t="shared" si="3"/>
        <v>0</v>
      </c>
      <c r="I13" s="175">
        <f t="shared" si="1"/>
        <v>100</v>
      </c>
      <c r="J13" s="328" t="s">
        <v>29</v>
      </c>
      <c r="K13" s="181"/>
      <c r="L13" s="134" t="s">
        <v>28</v>
      </c>
      <c r="M13" s="193">
        <v>13</v>
      </c>
      <c r="N13" s="195">
        <v>15</v>
      </c>
      <c r="O13" s="195">
        <v>0</v>
      </c>
      <c r="P13" s="195">
        <f t="shared" si="4"/>
        <v>15</v>
      </c>
      <c r="Q13" s="202">
        <f t="shared" ref="Q13" si="6">(N13/P13)*100</f>
        <v>100</v>
      </c>
      <c r="R13" s="202">
        <f>(O13/P13)*100</f>
        <v>0</v>
      </c>
      <c r="S13" s="201"/>
      <c r="T13" s="201"/>
      <c r="U13" s="201"/>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row>
    <row r="14" spans="1:67" s="169" customFormat="1" ht="33" customHeight="1" thickTop="1" thickBot="1">
      <c r="A14" s="329" t="s">
        <v>30</v>
      </c>
      <c r="B14" s="330">
        <f>SUM(B8:B13)</f>
        <v>42</v>
      </c>
      <c r="C14" s="331">
        <f>SUM(C8:C13)</f>
        <v>168</v>
      </c>
      <c r="D14" s="332">
        <f>SUM(D8:D13)</f>
        <v>57</v>
      </c>
      <c r="E14" s="331">
        <f t="shared" si="0"/>
        <v>225</v>
      </c>
      <c r="F14" s="331"/>
      <c r="G14" s="333">
        <f t="shared" si="2"/>
        <v>74.666666666666671</v>
      </c>
      <c r="H14" s="333">
        <f t="shared" si="3"/>
        <v>25.333333333333336</v>
      </c>
      <c r="I14" s="333">
        <f t="shared" si="1"/>
        <v>100</v>
      </c>
      <c r="J14" s="334" t="s">
        <v>14</v>
      </c>
      <c r="K14" s="181"/>
      <c r="L14" s="134" t="s">
        <v>31</v>
      </c>
      <c r="M14" s="196">
        <v>42</v>
      </c>
      <c r="N14" s="194">
        <v>155</v>
      </c>
      <c r="O14" s="194">
        <v>70</v>
      </c>
      <c r="P14" s="194">
        <f t="shared" si="4"/>
        <v>225</v>
      </c>
      <c r="Q14" s="194">
        <f t="shared" si="5"/>
        <v>68.888888888888886</v>
      </c>
      <c r="R14" s="194">
        <f>O14/P14*100</f>
        <v>31.111111111111111</v>
      </c>
      <c r="S14" s="201"/>
      <c r="T14" s="201"/>
      <c r="U14" s="201"/>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row>
    <row r="15" spans="1:67" s="169" customFormat="1" ht="7.5" customHeight="1" thickTop="1">
      <c r="A15" s="180"/>
      <c r="B15" s="181"/>
      <c r="C15" s="181"/>
      <c r="D15" s="182"/>
      <c r="E15" s="181"/>
      <c r="F15" s="181"/>
      <c r="G15" s="140"/>
      <c r="H15" s="140"/>
      <c r="I15" s="140"/>
      <c r="J15" s="140"/>
      <c r="K15" s="181"/>
      <c r="L15" s="184"/>
      <c r="M15" s="184"/>
      <c r="N15" s="184"/>
      <c r="O15" s="184"/>
      <c r="P15" s="184"/>
      <c r="Q15" s="184"/>
      <c r="R15" s="184"/>
      <c r="S15" s="201"/>
      <c r="T15" s="201"/>
      <c r="U15" s="201"/>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row>
    <row r="16" spans="1:67" s="167" customFormat="1" ht="34.5" customHeight="1">
      <c r="A16" s="460" t="s">
        <v>266</v>
      </c>
      <c r="B16" s="460"/>
      <c r="C16" s="460"/>
      <c r="D16" s="460"/>
      <c r="E16" s="461" t="s">
        <v>267</v>
      </c>
      <c r="F16" s="461"/>
      <c r="G16" s="461"/>
      <c r="H16" s="461"/>
      <c r="I16" s="461"/>
      <c r="J16" s="461"/>
      <c r="K16" s="105"/>
      <c r="L16" s="105"/>
      <c r="M16" s="105"/>
      <c r="N16" s="197"/>
      <c r="O16" s="197"/>
      <c r="P16" s="197"/>
      <c r="Q16" s="197"/>
      <c r="R16" s="197"/>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row>
    <row r="17" spans="1:67" s="170" customFormat="1" ht="42" customHeight="1">
      <c r="A17" s="462" t="s">
        <v>32</v>
      </c>
      <c r="B17" s="462"/>
      <c r="C17" s="462"/>
      <c r="D17" s="462"/>
      <c r="E17" s="463" t="s">
        <v>243</v>
      </c>
      <c r="F17" s="464"/>
      <c r="G17" s="464"/>
      <c r="H17" s="464"/>
      <c r="I17" s="464"/>
      <c r="J17" s="464"/>
      <c r="K17" s="105"/>
      <c r="L17" s="105"/>
      <c r="M17" s="105"/>
      <c r="N17" s="184"/>
      <c r="O17" s="184"/>
      <c r="P17" s="184"/>
      <c r="Q17" s="184"/>
      <c r="R17" s="184"/>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row>
    <row r="18" spans="1:67" s="170" customFormat="1" ht="42" customHeight="1">
      <c r="K18" s="198"/>
      <c r="L18" s="184"/>
      <c r="M18" s="184"/>
      <c r="N18" s="184"/>
      <c r="O18" s="184"/>
      <c r="P18" s="184"/>
      <c r="Q18" s="184"/>
      <c r="R18" s="184"/>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row>
    <row r="19" spans="1:67" s="170" customFormat="1" ht="93.75" customHeight="1">
      <c r="A19" s="21"/>
      <c r="B19" s="21"/>
      <c r="C19" s="21"/>
      <c r="D19" s="21"/>
      <c r="E19" s="183"/>
      <c r="F19" s="183"/>
      <c r="G19" s="183"/>
      <c r="H19" s="183"/>
      <c r="I19" s="183"/>
      <c r="J19" s="183"/>
      <c r="K19" s="198"/>
      <c r="L19" s="184"/>
      <c r="M19" s="184"/>
      <c r="N19" s="184"/>
      <c r="O19" s="184"/>
      <c r="P19" s="184"/>
      <c r="Q19" s="184"/>
      <c r="R19" s="184"/>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row>
    <row r="20" spans="1:67" s="167" customFormat="1" ht="45" customHeight="1">
      <c r="A20" s="447"/>
      <c r="B20" s="447"/>
      <c r="C20" s="447"/>
      <c r="D20" s="447"/>
      <c r="E20" s="448"/>
      <c r="F20" s="448"/>
      <c r="G20" s="448"/>
      <c r="H20" s="448"/>
      <c r="I20" s="448"/>
      <c r="J20" s="448"/>
      <c r="K20" s="184"/>
      <c r="L20" s="172"/>
      <c r="M20" s="172"/>
      <c r="N20" s="172"/>
      <c r="O20" s="172"/>
      <c r="P20" s="172"/>
      <c r="Q20" s="172"/>
      <c r="R20" s="172"/>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row>
    <row r="21" spans="1:67" ht="24.95" customHeight="1">
      <c r="A21" s="449" t="s">
        <v>291</v>
      </c>
      <c r="B21" s="449"/>
      <c r="C21" s="449"/>
      <c r="D21" s="449"/>
      <c r="E21" s="449"/>
      <c r="F21" s="74"/>
      <c r="G21" s="450" t="s">
        <v>33</v>
      </c>
      <c r="H21" s="450"/>
      <c r="I21" s="450"/>
      <c r="J21" s="450"/>
      <c r="K21" s="84"/>
    </row>
  </sheetData>
  <mergeCells count="25">
    <mergeCell ref="Q4:Q6"/>
    <mergeCell ref="R4:R6"/>
    <mergeCell ref="L3:L6"/>
    <mergeCell ref="M3:M6"/>
    <mergeCell ref="N4:N6"/>
    <mergeCell ref="O4:O6"/>
    <mergeCell ref="P4:P6"/>
    <mergeCell ref="A20:D20"/>
    <mergeCell ref="E20:J20"/>
    <mergeCell ref="A21:E21"/>
    <mergeCell ref="G21:J21"/>
    <mergeCell ref="A4:A7"/>
    <mergeCell ref="B4:B5"/>
    <mergeCell ref="B6:B7"/>
    <mergeCell ref="J4:J7"/>
    <mergeCell ref="A16:D16"/>
    <mergeCell ref="E16:J16"/>
    <mergeCell ref="A17:D17"/>
    <mergeCell ref="E17:J17"/>
    <mergeCell ref="A1:J1"/>
    <mergeCell ref="A2:J2"/>
    <mergeCell ref="C4:E4"/>
    <mergeCell ref="G4:I4"/>
    <mergeCell ref="C5:E5"/>
    <mergeCell ref="G5:I5"/>
  </mergeCells>
  <printOptions horizontalCentered="1"/>
  <pageMargins left="0.4" right="0.4" top="0.5" bottom="0.2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sheetPr>
  <dimension ref="A1:U21"/>
  <sheetViews>
    <sheetView rightToLeft="1" view="pageBreakPreview" zoomScaleNormal="100" workbookViewId="0">
      <selection activeCell="P7" sqref="P7"/>
    </sheetView>
  </sheetViews>
  <sheetFormatPr defaultColWidth="9" defaultRowHeight="12.75"/>
  <cols>
    <col min="1" max="1" width="13.85546875" customWidth="1"/>
    <col min="2" max="2" width="9.42578125" customWidth="1"/>
    <col min="3" max="3" width="8.140625" customWidth="1"/>
    <col min="4" max="4" width="9.42578125" customWidth="1"/>
    <col min="5" max="9" width="9" customWidth="1"/>
    <col min="10" max="10" width="11.42578125" customWidth="1"/>
    <col min="11" max="11" width="8.85546875" customWidth="1"/>
    <col min="12" max="12" width="7.7109375" customWidth="1"/>
    <col min="13" max="13" width="5.85546875" customWidth="1"/>
    <col min="14" max="14" width="8.140625" customWidth="1"/>
    <col min="15" max="15" width="8.42578125" customWidth="1"/>
    <col min="16" max="16" width="10.140625" customWidth="1"/>
    <col min="17" max="17" width="10.28515625" customWidth="1"/>
    <col min="18" max="18" width="6.7109375" customWidth="1"/>
    <col min="19" max="19" width="7.42578125" customWidth="1"/>
    <col min="20" max="20" width="10.42578125" customWidth="1"/>
    <col min="21" max="21" width="13.7109375" customWidth="1"/>
  </cols>
  <sheetData>
    <row r="1" spans="1:21" s="1" customFormat="1" ht="39" customHeight="1">
      <c r="A1" s="566" t="s">
        <v>129</v>
      </c>
      <c r="B1" s="442"/>
      <c r="C1" s="442"/>
      <c r="D1" s="442"/>
      <c r="E1" s="442"/>
      <c r="F1" s="442"/>
      <c r="G1" s="442"/>
      <c r="H1" s="442"/>
      <c r="I1" s="442"/>
      <c r="J1" s="442"/>
      <c r="K1" s="441" t="s">
        <v>129</v>
      </c>
      <c r="L1" s="442"/>
      <c r="M1" s="442"/>
      <c r="N1" s="442"/>
      <c r="O1" s="442"/>
      <c r="P1" s="442"/>
      <c r="Q1" s="442"/>
      <c r="R1" s="442"/>
      <c r="S1" s="442"/>
      <c r="T1" s="442"/>
      <c r="U1" s="442"/>
    </row>
    <row r="2" spans="1:21" s="1" customFormat="1" ht="52.5" customHeight="1">
      <c r="A2" s="567" t="s">
        <v>164</v>
      </c>
      <c r="B2" s="444"/>
      <c r="C2" s="444"/>
      <c r="D2" s="444"/>
      <c r="E2" s="444"/>
      <c r="F2" s="444"/>
      <c r="G2" s="444"/>
      <c r="H2" s="444"/>
      <c r="I2" s="444"/>
      <c r="J2" s="444"/>
      <c r="K2" s="567" t="s">
        <v>164</v>
      </c>
      <c r="L2" s="444"/>
      <c r="M2" s="444"/>
      <c r="N2" s="444"/>
      <c r="O2" s="444"/>
      <c r="P2" s="444"/>
      <c r="Q2" s="444"/>
      <c r="R2" s="444"/>
      <c r="S2" s="444"/>
      <c r="T2" s="444"/>
      <c r="U2" s="444"/>
    </row>
    <row r="3" spans="1:21" s="1" customFormat="1" ht="26.25" customHeight="1" thickBot="1">
      <c r="A3" s="280" t="s">
        <v>216</v>
      </c>
      <c r="B3" s="3"/>
      <c r="C3" s="3"/>
      <c r="D3" s="3"/>
      <c r="E3" s="3"/>
      <c r="F3" s="3"/>
      <c r="G3" s="3"/>
      <c r="H3" s="3"/>
      <c r="I3" s="3"/>
      <c r="J3" s="3"/>
      <c r="K3" s="3"/>
      <c r="L3" s="3"/>
      <c r="M3" s="3"/>
      <c r="N3" s="3"/>
      <c r="O3" s="3"/>
      <c r="P3" s="3"/>
      <c r="Q3" s="3"/>
      <c r="R3" s="3"/>
      <c r="S3" s="3"/>
      <c r="T3" s="3"/>
      <c r="U3" s="278" t="s">
        <v>224</v>
      </c>
    </row>
    <row r="4" spans="1:21" ht="35.25" customHeight="1" thickTop="1">
      <c r="A4" s="451" t="s">
        <v>6</v>
      </c>
      <c r="B4" s="451" t="s">
        <v>39</v>
      </c>
      <c r="C4" s="445" t="s">
        <v>131</v>
      </c>
      <c r="D4" s="445"/>
      <c r="E4" s="445"/>
      <c r="F4" s="445"/>
      <c r="G4" s="445"/>
      <c r="H4" s="445"/>
      <c r="I4" s="445"/>
      <c r="J4" s="451" t="s">
        <v>132</v>
      </c>
      <c r="K4" s="445" t="s">
        <v>133</v>
      </c>
      <c r="L4" s="445"/>
      <c r="M4" s="445"/>
      <c r="N4" s="445"/>
      <c r="O4" s="445"/>
      <c r="P4" s="445"/>
      <c r="Q4" s="445"/>
      <c r="R4" s="445"/>
      <c r="S4" s="445"/>
      <c r="T4" s="470" t="s">
        <v>134</v>
      </c>
      <c r="U4" s="492" t="s">
        <v>7</v>
      </c>
    </row>
    <row r="5" spans="1:21" ht="35.25" customHeight="1">
      <c r="A5" s="452"/>
      <c r="B5" s="452"/>
      <c r="C5" s="585" t="s">
        <v>135</v>
      </c>
      <c r="D5" s="585"/>
      <c r="E5" s="585"/>
      <c r="F5" s="585"/>
      <c r="G5" s="585"/>
      <c r="H5" s="585"/>
      <c r="I5" s="585"/>
      <c r="J5" s="452"/>
      <c r="K5" s="585" t="s">
        <v>136</v>
      </c>
      <c r="L5" s="585"/>
      <c r="M5" s="585"/>
      <c r="N5" s="585"/>
      <c r="O5" s="585"/>
      <c r="P5" s="585"/>
      <c r="Q5" s="585"/>
      <c r="R5" s="585"/>
      <c r="S5" s="585"/>
      <c r="T5" s="584"/>
      <c r="U5" s="455"/>
    </row>
    <row r="6" spans="1:21" ht="35.25" customHeight="1">
      <c r="A6" s="452"/>
      <c r="B6" s="495" t="s">
        <v>159</v>
      </c>
      <c r="C6" s="6" t="s">
        <v>100</v>
      </c>
      <c r="D6" s="6" t="s">
        <v>101</v>
      </c>
      <c r="E6" s="6" t="s">
        <v>102</v>
      </c>
      <c r="F6" s="6" t="s">
        <v>137</v>
      </c>
      <c r="G6" s="6" t="s">
        <v>104</v>
      </c>
      <c r="H6" s="6" t="s">
        <v>85</v>
      </c>
      <c r="I6" s="6" t="s">
        <v>10</v>
      </c>
      <c r="J6" s="495" t="s">
        <v>260</v>
      </c>
      <c r="K6" s="389" t="s">
        <v>106</v>
      </c>
      <c r="L6" s="6" t="s">
        <v>107</v>
      </c>
      <c r="M6" s="6" t="s">
        <v>108</v>
      </c>
      <c r="N6" s="6" t="s">
        <v>109</v>
      </c>
      <c r="O6" s="6" t="s">
        <v>110</v>
      </c>
      <c r="P6" s="6" t="s">
        <v>117</v>
      </c>
      <c r="Q6" s="6" t="s">
        <v>67</v>
      </c>
      <c r="R6" s="6" t="s">
        <v>85</v>
      </c>
      <c r="S6" s="6" t="s">
        <v>10</v>
      </c>
      <c r="T6" s="495" t="s">
        <v>261</v>
      </c>
      <c r="U6" s="455"/>
    </row>
    <row r="7" spans="1:21" ht="50.25" customHeight="1">
      <c r="A7" s="453"/>
      <c r="B7" s="583"/>
      <c r="C7" s="213" t="s">
        <v>119</v>
      </c>
      <c r="D7" s="213" t="s">
        <v>120</v>
      </c>
      <c r="E7" s="213" t="s">
        <v>138</v>
      </c>
      <c r="F7" s="213" t="s">
        <v>165</v>
      </c>
      <c r="G7" s="213" t="s">
        <v>121</v>
      </c>
      <c r="H7" s="213" t="s">
        <v>84</v>
      </c>
      <c r="I7" s="213" t="s">
        <v>14</v>
      </c>
      <c r="J7" s="456"/>
      <c r="K7" s="213" t="s">
        <v>265</v>
      </c>
      <c r="L7" s="213" t="s">
        <v>122</v>
      </c>
      <c r="M7" s="213" t="s">
        <v>123</v>
      </c>
      <c r="N7" s="213" t="s">
        <v>124</v>
      </c>
      <c r="O7" s="213" t="s">
        <v>125</v>
      </c>
      <c r="P7" s="214" t="s">
        <v>161</v>
      </c>
      <c r="Q7" s="214" t="s">
        <v>83</v>
      </c>
      <c r="R7" s="213" t="s">
        <v>84</v>
      </c>
      <c r="S7" s="213" t="s">
        <v>14</v>
      </c>
      <c r="T7" s="456"/>
      <c r="U7" s="456"/>
    </row>
    <row r="8" spans="1:21" ht="40.5" customHeight="1">
      <c r="A8" s="58" t="s">
        <v>16</v>
      </c>
      <c r="B8" s="87">
        <v>32</v>
      </c>
      <c r="C8" s="63">
        <f>'7أ'!C8/'7أ'!I8*100</f>
        <v>13.043478260869565</v>
      </c>
      <c r="D8" s="60">
        <f>'7أ'!D8/'7أ'!I8*100</f>
        <v>13.043478260869565</v>
      </c>
      <c r="E8" s="60">
        <f>'7أ'!E8/'7أ'!I8*100</f>
        <v>17.391304347826086</v>
      </c>
      <c r="F8" s="60">
        <f>'7أ'!F8/'7أ'!I8*100</f>
        <v>43.478260869565219</v>
      </c>
      <c r="G8" s="60">
        <f>'7أ'!G8/'7أ'!I8*100</f>
        <v>4.3478260869565215</v>
      </c>
      <c r="H8" s="60">
        <f>'7أ'!H8/'7أ'!I8*100</f>
        <v>8.695652173913043</v>
      </c>
      <c r="I8" s="60">
        <f t="shared" ref="I8:I14" si="0">SUM(C8:H8)</f>
        <v>100</v>
      </c>
      <c r="J8" s="60">
        <f>'7أ'!J8/B8*100</f>
        <v>28.125</v>
      </c>
      <c r="K8" s="60">
        <f>'7أ'!K8/'7أ'!S8*100</f>
        <v>52.173913043478258</v>
      </c>
      <c r="L8" s="60">
        <f>'7أ'!L8/'7أ'!S8*100</f>
        <v>13.043478260869565</v>
      </c>
      <c r="M8" s="60">
        <f>'7أ'!M8/'7أ'!S8*100</f>
        <v>17.391304347826086</v>
      </c>
      <c r="N8" s="60">
        <f>'7أ'!N8/'7أ'!S8*100</f>
        <v>13.043478260869565</v>
      </c>
      <c r="O8" s="60">
        <f>'7أ'!O8/'7أ'!S8*100</f>
        <v>0</v>
      </c>
      <c r="P8" s="60">
        <f>'7أ'!P8/'7أ'!S8*100</f>
        <v>4.3478260869565215</v>
      </c>
      <c r="Q8" s="60">
        <v>0</v>
      </c>
      <c r="R8" s="60">
        <f>'7أ'!R8/'7أ'!S8*100</f>
        <v>0</v>
      </c>
      <c r="S8" s="60">
        <f t="shared" ref="S8:S14" si="1">SUM(K8:R8)</f>
        <v>99.999999999999986</v>
      </c>
      <c r="T8" s="73">
        <f>'7أ'!T8/B8*100</f>
        <v>28.125</v>
      </c>
      <c r="U8" s="30" t="s">
        <v>46</v>
      </c>
    </row>
    <row r="9" spans="1:21" ht="40.5" customHeight="1">
      <c r="A9" s="61" t="s">
        <v>20</v>
      </c>
      <c r="B9" s="90">
        <v>77</v>
      </c>
      <c r="C9" s="63">
        <f>'7أ'!C9/'7أ'!I9*100</f>
        <v>49.152542372881356</v>
      </c>
      <c r="D9" s="63">
        <f>'7أ'!D9/'7أ'!I9*100</f>
        <v>1.6949152542372881</v>
      </c>
      <c r="E9" s="63">
        <f>'7أ'!E9/'7أ'!I9*100</f>
        <v>5.0847457627118651</v>
      </c>
      <c r="F9" s="63">
        <f>'7أ'!F9/'7أ'!I9*100</f>
        <v>44.067796610169488</v>
      </c>
      <c r="G9" s="63">
        <f>'7أ'!G9/'7أ'!I9*100</f>
        <v>0</v>
      </c>
      <c r="H9" s="63">
        <f>'7أ'!H9/'7أ'!I9*100</f>
        <v>0</v>
      </c>
      <c r="I9" s="63">
        <f t="shared" si="0"/>
        <v>100</v>
      </c>
      <c r="J9" s="63">
        <f>'7أ'!J9/B9*100</f>
        <v>23.376623376623375</v>
      </c>
      <c r="K9" s="63">
        <f>'7أ'!K9/'7أ'!S9*100</f>
        <v>14.285714285714285</v>
      </c>
      <c r="L9" s="63">
        <f>'7أ'!L9/'7أ'!S9*100</f>
        <v>38.095238095238095</v>
      </c>
      <c r="M9" s="63">
        <f>'7أ'!M9/'7أ'!S9*100</f>
        <v>9.5238095238095237</v>
      </c>
      <c r="N9" s="63">
        <f>'7أ'!N9/'7أ'!S9*100</f>
        <v>38.095238095238095</v>
      </c>
      <c r="O9" s="63">
        <f>'7أ'!O9/'7أ'!S9*100</f>
        <v>0</v>
      </c>
      <c r="P9" s="63">
        <f>'7أ'!P9/'7أ'!S9*100</f>
        <v>0</v>
      </c>
      <c r="Q9" s="63">
        <v>0</v>
      </c>
      <c r="R9" s="63">
        <f>'7أ'!R9/'7أ'!S9*100</f>
        <v>0</v>
      </c>
      <c r="S9" s="63">
        <f t="shared" si="1"/>
        <v>100</v>
      </c>
      <c r="T9" s="63">
        <f>'7أ'!T9/B9*100</f>
        <v>72.727272727272734</v>
      </c>
      <c r="U9" s="35" t="s">
        <v>19</v>
      </c>
    </row>
    <row r="10" spans="1:21" ht="40.5" customHeight="1">
      <c r="A10" s="61" t="s">
        <v>21</v>
      </c>
      <c r="B10" s="91">
        <v>19</v>
      </c>
      <c r="C10" s="63">
        <f>'7أ'!C10/'7أ'!I10*100</f>
        <v>18.181818181818183</v>
      </c>
      <c r="D10" s="63">
        <f>'7أ'!D10/'7أ'!I10*100</f>
        <v>0</v>
      </c>
      <c r="E10" s="63">
        <f>'7أ'!E10/'7أ'!I10*100</f>
        <v>0</v>
      </c>
      <c r="F10" s="63">
        <f>'7أ'!F10/'7أ'!I10*100</f>
        <v>63.636363636363633</v>
      </c>
      <c r="G10" s="63">
        <f>'7أ'!G10/'7أ'!I10*100</f>
        <v>18.181818181818183</v>
      </c>
      <c r="H10" s="63">
        <f>'7أ'!H10/'7أ'!I10*100</f>
        <v>0</v>
      </c>
      <c r="I10" s="63">
        <f t="shared" si="0"/>
        <v>100</v>
      </c>
      <c r="J10" s="63">
        <f>'7أ'!J10/B10*100</f>
        <v>42.105263157894733</v>
      </c>
      <c r="K10" s="63">
        <f>'7أ'!K10/'7أ'!S10*100</f>
        <v>11.111111111111111</v>
      </c>
      <c r="L10" s="63">
        <f>'7أ'!L10/'7أ'!S10*100</f>
        <v>33.333333333333329</v>
      </c>
      <c r="M10" s="63">
        <f>'7أ'!M10/'7أ'!S10*100</f>
        <v>0</v>
      </c>
      <c r="N10" s="63">
        <f>'7أ'!N10/'7أ'!S10*100</f>
        <v>33.333333333333329</v>
      </c>
      <c r="O10" s="63">
        <f>'7أ'!O10/'7أ'!S10*100</f>
        <v>0</v>
      </c>
      <c r="P10" s="63">
        <f>'7أ'!P10/'7أ'!S10*100</f>
        <v>22.222222222222221</v>
      </c>
      <c r="Q10" s="63">
        <v>0</v>
      </c>
      <c r="R10" s="63">
        <f>'7أ'!R10/'7أ'!S10*100</f>
        <v>0</v>
      </c>
      <c r="S10" s="63">
        <f t="shared" si="1"/>
        <v>100</v>
      </c>
      <c r="T10" s="63">
        <f>'7أ'!T10/B10*100</f>
        <v>52.631578947368418</v>
      </c>
      <c r="U10" s="36" t="s">
        <v>22</v>
      </c>
    </row>
    <row r="11" spans="1:21" ht="40.5" customHeight="1">
      <c r="A11" s="61" t="s">
        <v>23</v>
      </c>
      <c r="B11" s="91">
        <v>37</v>
      </c>
      <c r="C11" s="63">
        <f>'7أ'!C11/'7أ'!I11*100</f>
        <v>14.814814814814813</v>
      </c>
      <c r="D11" s="63">
        <f>'7أ'!D11/'7أ'!I11*100</f>
        <v>33.333333333333329</v>
      </c>
      <c r="E11" s="63">
        <f>'7أ'!E11/'7أ'!I11*100</f>
        <v>0</v>
      </c>
      <c r="F11" s="63">
        <f>'7أ'!F11/'7أ'!I11*100</f>
        <v>51.851851851851848</v>
      </c>
      <c r="G11" s="63">
        <f>'7أ'!G11/'7أ'!I11*100</f>
        <v>0</v>
      </c>
      <c r="H11" s="63">
        <f>'7أ'!H11/'7أ'!I11*100</f>
        <v>0</v>
      </c>
      <c r="I11" s="63">
        <f t="shared" si="0"/>
        <v>99.999999999999986</v>
      </c>
      <c r="J11" s="63">
        <f>'7أ'!J11/B11*100</f>
        <v>27.027027027027028</v>
      </c>
      <c r="K11" s="63">
        <f>'7أ'!K11/'7أ'!S11*100</f>
        <v>4.5454545454545459</v>
      </c>
      <c r="L11" s="63">
        <f>'7أ'!L11/'7أ'!S11*100</f>
        <v>13.636363636363635</v>
      </c>
      <c r="M11" s="63">
        <f>'7أ'!M11/'7أ'!S11*100</f>
        <v>9.0909090909090917</v>
      </c>
      <c r="N11" s="63">
        <f>'7أ'!N11/'7أ'!S11*100</f>
        <v>63.636363636363633</v>
      </c>
      <c r="O11" s="63">
        <f>'7أ'!O11/'7أ'!S11*100</f>
        <v>0</v>
      </c>
      <c r="P11" s="63">
        <f>'7أ'!P11/'7أ'!S11*100</f>
        <v>9.0909090909090917</v>
      </c>
      <c r="Q11" s="63">
        <v>0</v>
      </c>
      <c r="R11" s="63">
        <f>'7أ'!R11/'7أ'!S11*100</f>
        <v>0</v>
      </c>
      <c r="S11" s="63">
        <f t="shared" si="1"/>
        <v>100</v>
      </c>
      <c r="T11" s="63">
        <f>'7أ'!T11/B11*100</f>
        <v>40.54054054054054</v>
      </c>
      <c r="U11" s="36" t="s">
        <v>24</v>
      </c>
    </row>
    <row r="12" spans="1:21" ht="40.5" customHeight="1">
      <c r="A12" s="65" t="s">
        <v>25</v>
      </c>
      <c r="B12" s="92">
        <v>45</v>
      </c>
      <c r="C12" s="67">
        <f>'7أ'!C12/'7أ'!I12*100</f>
        <v>43.75</v>
      </c>
      <c r="D12" s="67">
        <f>'7أ'!D12/'7أ'!I12*100</f>
        <v>25</v>
      </c>
      <c r="E12" s="67">
        <f>'7أ'!E12/'7أ'!I12*100</f>
        <v>0</v>
      </c>
      <c r="F12" s="67">
        <f>'7أ'!F12/'7أ'!I12*100</f>
        <v>18.75</v>
      </c>
      <c r="G12" s="67">
        <f>'7أ'!G12/'7أ'!I12*100</f>
        <v>12.5</v>
      </c>
      <c r="H12" s="67">
        <f>'7أ'!H12/'7أ'!I12*100</f>
        <v>0</v>
      </c>
      <c r="I12" s="67">
        <f t="shared" si="0"/>
        <v>100</v>
      </c>
      <c r="J12" s="67">
        <f>'7أ'!J12/B12*100</f>
        <v>64.444444444444443</v>
      </c>
      <c r="K12" s="67">
        <f>'7أ'!K12/'7أ'!S12*100</f>
        <v>27.27272727272727</v>
      </c>
      <c r="L12" s="67">
        <f>'7أ'!L12/'7أ'!S12*100</f>
        <v>13.636363636363635</v>
      </c>
      <c r="M12" s="67">
        <f>'7أ'!M12/'7أ'!S12*100</f>
        <v>9.0909090909090917</v>
      </c>
      <c r="N12" s="67">
        <f>'7أ'!N12/'7أ'!S12*100</f>
        <v>40.909090909090914</v>
      </c>
      <c r="O12" s="67">
        <f>'7أ'!O12/'7أ'!S12*100</f>
        <v>4.5454545454545459</v>
      </c>
      <c r="P12" s="67">
        <f>'7أ'!P12/'7أ'!S12*100</f>
        <v>4.5454545454545459</v>
      </c>
      <c r="Q12" s="67">
        <v>0</v>
      </c>
      <c r="R12" s="67">
        <f>'7أ'!R12/'7أ'!S12*100</f>
        <v>0</v>
      </c>
      <c r="S12" s="67">
        <f t="shared" si="1"/>
        <v>100</v>
      </c>
      <c r="T12" s="67">
        <f>'7أ'!T12/B12*100</f>
        <v>51.111111111111107</v>
      </c>
      <c r="U12" s="38" t="s">
        <v>26</v>
      </c>
    </row>
    <row r="13" spans="1:21" s="2" customFormat="1" ht="40.5" customHeight="1" thickBot="1">
      <c r="A13" s="355" t="s">
        <v>28</v>
      </c>
      <c r="B13" s="152">
        <v>15</v>
      </c>
      <c r="C13" s="377">
        <f>'7أ'!C13/'7أ'!I13*100</f>
        <v>6.666666666666667</v>
      </c>
      <c r="D13" s="377">
        <f>'7أ'!D13/'7أ'!I13*100</f>
        <v>0</v>
      </c>
      <c r="E13" s="377">
        <f>'7أ'!E13/'7أ'!I13*100</f>
        <v>0</v>
      </c>
      <c r="F13" s="377">
        <f>'7أ'!F13/'7أ'!I13*100</f>
        <v>93.333333333333329</v>
      </c>
      <c r="G13" s="377">
        <f>'7أ'!G13/'7أ'!I13*100</f>
        <v>0</v>
      </c>
      <c r="H13" s="377">
        <f>'7أ'!H13/'7أ'!I13*100</f>
        <v>0</v>
      </c>
      <c r="I13" s="377">
        <f t="shared" si="0"/>
        <v>100</v>
      </c>
      <c r="J13" s="377">
        <f>'7أ'!J13/B13*100</f>
        <v>0</v>
      </c>
      <c r="K13" s="377">
        <f>'7أ'!K13/'7أ'!S13*100</f>
        <v>28.571428571428569</v>
      </c>
      <c r="L13" s="377">
        <f>'7أ'!L13/'7أ'!S13*100</f>
        <v>0</v>
      </c>
      <c r="M13" s="377">
        <f>'7أ'!M13/'7أ'!S13*100</f>
        <v>0</v>
      </c>
      <c r="N13" s="377">
        <f>'7أ'!N13/'7أ'!S13*100</f>
        <v>64.285714285714292</v>
      </c>
      <c r="O13" s="377">
        <f>'7أ'!O13/'7أ'!S13*100</f>
        <v>0</v>
      </c>
      <c r="P13" s="377">
        <f>'7أ'!P13/'7أ'!S13*100</f>
        <v>0</v>
      </c>
      <c r="Q13" s="377">
        <v>0</v>
      </c>
      <c r="R13" s="377">
        <f>'7أ'!R13/'7أ'!S13*100</f>
        <v>7.1428571428571423</v>
      </c>
      <c r="S13" s="377">
        <f t="shared" si="1"/>
        <v>100</v>
      </c>
      <c r="T13" s="377">
        <f>'7أ'!T13/B13*100</f>
        <v>6.666666666666667</v>
      </c>
      <c r="U13" s="358" t="s">
        <v>47</v>
      </c>
    </row>
    <row r="14" spans="1:21" ht="40.5" customHeight="1" thickTop="1" thickBot="1">
      <c r="A14" s="329" t="s">
        <v>30</v>
      </c>
      <c r="B14" s="331">
        <f>SUM(B8:B13)</f>
        <v>225</v>
      </c>
      <c r="C14" s="333">
        <f>'7أ'!C14/'7أ'!I14*100</f>
        <v>30.463576158940398</v>
      </c>
      <c r="D14" s="333">
        <f>'7أ'!D14/'7أ'!I14*100</f>
        <v>11.258278145695364</v>
      </c>
      <c r="E14" s="333">
        <f>'7أ'!E14/'7أ'!I14*100</f>
        <v>4.6357615894039732</v>
      </c>
      <c r="F14" s="333">
        <f>'7أ'!F14/'7أ'!I14*100</f>
        <v>49.006622516556291</v>
      </c>
      <c r="G14" s="333">
        <f>'7أ'!G14/'7أ'!I14*100</f>
        <v>3.3112582781456954</v>
      </c>
      <c r="H14" s="333">
        <f>'7أ'!H14/'7أ'!I14*100</f>
        <v>1.3245033112582782</v>
      </c>
      <c r="I14" s="333">
        <f t="shared" si="0"/>
        <v>100.00000000000001</v>
      </c>
      <c r="J14" s="333">
        <f>'7أ'!J14/B14*100</f>
        <v>32.888888888888893</v>
      </c>
      <c r="K14" s="333">
        <f>'7أ'!K14/'7أ'!S14*100</f>
        <v>24.324324324324326</v>
      </c>
      <c r="L14" s="333">
        <f>'7أ'!L14/'7أ'!S14*100</f>
        <v>18.018018018018019</v>
      </c>
      <c r="M14" s="333">
        <f>'7أ'!M14/'7أ'!S14*100</f>
        <v>9.0090090090090094</v>
      </c>
      <c r="N14" s="333">
        <f>'7أ'!N14/'7أ'!S14*100</f>
        <v>41.441441441441441</v>
      </c>
      <c r="O14" s="333">
        <f>'7أ'!O14/'7أ'!S14*100</f>
        <v>0.90090090090090091</v>
      </c>
      <c r="P14" s="333">
        <f>'7أ'!P14/'7أ'!S14*100</f>
        <v>5.4054054054054053</v>
      </c>
      <c r="Q14" s="333">
        <f t="shared" ref="Q14" si="2">SUM(Q8:Q13)</f>
        <v>0</v>
      </c>
      <c r="R14" s="333">
        <f>'7أ'!R14/'7أ'!S14*100</f>
        <v>0.90090090090090091</v>
      </c>
      <c r="S14" s="333">
        <f t="shared" si="1"/>
        <v>100.00000000000001</v>
      </c>
      <c r="T14" s="333">
        <f>'7أ'!T14/B14*100</f>
        <v>50.666666666666671</v>
      </c>
      <c r="U14" s="372" t="s">
        <v>14</v>
      </c>
    </row>
    <row r="15" spans="1:21" ht="23.25" customHeight="1" thickTop="1">
      <c r="A15" s="587" t="s">
        <v>282</v>
      </c>
      <c r="B15" s="588"/>
      <c r="C15" s="588"/>
      <c r="D15" s="588"/>
      <c r="E15" s="73"/>
      <c r="F15" s="73"/>
      <c r="G15" s="73"/>
      <c r="H15" s="73"/>
      <c r="I15" s="73"/>
      <c r="J15" s="73"/>
      <c r="K15" s="76"/>
      <c r="L15" s="77"/>
      <c r="M15" s="76"/>
      <c r="N15" s="77"/>
      <c r="O15" s="76"/>
      <c r="P15" s="586" t="s">
        <v>249</v>
      </c>
      <c r="Q15" s="586" t="s">
        <v>172</v>
      </c>
      <c r="R15" s="586"/>
      <c r="S15" s="586"/>
      <c r="T15" s="586"/>
      <c r="U15" s="586"/>
    </row>
    <row r="16" spans="1:21" s="1" customFormat="1" ht="47.25" customHeight="1">
      <c r="A16" s="568" t="s">
        <v>32</v>
      </c>
      <c r="B16" s="568"/>
      <c r="C16" s="568"/>
      <c r="D16" s="568"/>
      <c r="E16" s="568"/>
      <c r="F16" s="568"/>
      <c r="G16" s="568"/>
      <c r="H16" s="568"/>
      <c r="I16" s="78"/>
      <c r="J16" s="78"/>
      <c r="K16" s="464" t="s">
        <v>243</v>
      </c>
      <c r="L16" s="464"/>
      <c r="M16" s="464"/>
      <c r="N16" s="464"/>
      <c r="O16" s="464"/>
      <c r="P16" s="464"/>
      <c r="Q16" s="464"/>
      <c r="R16" s="464"/>
      <c r="S16" s="464"/>
      <c r="T16" s="464"/>
      <c r="U16" s="464"/>
    </row>
    <row r="17" spans="1:21" s="1" customFormat="1" ht="47.25" customHeight="1">
      <c r="A17" s="44"/>
      <c r="B17" s="44"/>
      <c r="C17" s="44"/>
      <c r="D17" s="44"/>
      <c r="E17" s="44"/>
      <c r="F17" s="44"/>
      <c r="G17" s="44"/>
      <c r="H17" s="44"/>
      <c r="I17" s="78"/>
      <c r="J17" s="78"/>
      <c r="K17" s="79"/>
      <c r="L17" s="79"/>
      <c r="M17" s="79"/>
      <c r="N17" s="79"/>
      <c r="O17" s="79"/>
      <c r="P17" s="79"/>
      <c r="Q17" s="414"/>
      <c r="R17" s="79"/>
      <c r="S17" s="79"/>
      <c r="T17" s="79"/>
      <c r="U17" s="79"/>
    </row>
    <row r="18" spans="1:21" s="1" customFormat="1" ht="60" customHeight="1">
      <c r="A18" s="44"/>
      <c r="B18" s="44"/>
      <c r="C18" s="44"/>
      <c r="D18" s="44"/>
      <c r="E18" s="44"/>
      <c r="F18" s="44"/>
      <c r="G18" s="44"/>
      <c r="H18" s="44"/>
      <c r="I18" s="78"/>
      <c r="J18" s="78"/>
      <c r="K18" s="79"/>
      <c r="L18" s="79"/>
      <c r="M18" s="79"/>
      <c r="N18" s="79"/>
      <c r="O18" s="79"/>
      <c r="P18" s="79"/>
      <c r="Q18" s="414"/>
      <c r="R18" s="79"/>
      <c r="S18" s="79"/>
      <c r="T18" s="79"/>
      <c r="U18" s="79"/>
    </row>
    <row r="19" spans="1:21" s="1" customFormat="1" ht="44.25" customHeight="1">
      <c r="A19" s="44"/>
      <c r="B19" s="44"/>
      <c r="C19" s="44"/>
      <c r="D19" s="44"/>
      <c r="E19" s="44"/>
      <c r="F19" s="44"/>
      <c r="G19" s="44"/>
      <c r="H19" s="44"/>
      <c r="I19" s="78"/>
      <c r="J19" s="78"/>
      <c r="K19" s="79"/>
      <c r="L19" s="79"/>
      <c r="M19" s="79"/>
      <c r="N19" s="79"/>
      <c r="O19" s="79"/>
      <c r="P19" s="79"/>
      <c r="Q19" s="414"/>
      <c r="R19" s="79"/>
      <c r="S19" s="79"/>
      <c r="T19" s="79"/>
      <c r="U19" s="79"/>
    </row>
    <row r="20" spans="1:21" ht="13.5" customHeight="1">
      <c r="A20" s="44"/>
      <c r="B20" s="44"/>
      <c r="C20" s="44"/>
      <c r="D20" s="44"/>
      <c r="E20" s="44"/>
      <c r="F20" s="44"/>
      <c r="G20" s="44"/>
      <c r="H20" s="44"/>
      <c r="I20" s="44"/>
      <c r="J20" s="44"/>
      <c r="K20" s="44"/>
      <c r="L20" s="44"/>
      <c r="M20" s="44"/>
      <c r="N20" s="44"/>
      <c r="O20" s="44"/>
      <c r="P20" s="44"/>
      <c r="Q20" s="415"/>
      <c r="R20" s="44"/>
      <c r="S20" s="44"/>
      <c r="T20" s="44"/>
      <c r="U20" s="44"/>
    </row>
    <row r="21" spans="1:21" ht="24.75" customHeight="1">
      <c r="A21" s="449" t="s">
        <v>48</v>
      </c>
      <c r="B21" s="449"/>
      <c r="C21" s="449"/>
      <c r="D21" s="449"/>
      <c r="E21" s="449"/>
      <c r="F21" s="449"/>
      <c r="G21" s="449"/>
      <c r="H21" s="209">
        <v>20</v>
      </c>
      <c r="I21" s="74"/>
      <c r="J21" s="74"/>
      <c r="K21" s="74"/>
      <c r="L21" s="74"/>
      <c r="M21" s="74"/>
      <c r="N21" s="209">
        <v>21</v>
      </c>
      <c r="O21" s="74"/>
      <c r="P21" s="74"/>
      <c r="Q21" s="74"/>
      <c r="R21" s="508" t="s">
        <v>33</v>
      </c>
      <c r="S21" s="508"/>
      <c r="T21" s="508"/>
      <c r="U21" s="508"/>
    </row>
  </sheetData>
  <mergeCells count="22">
    <mergeCell ref="A21:G21"/>
    <mergeCell ref="R21:U21"/>
    <mergeCell ref="A4:A7"/>
    <mergeCell ref="B4:B5"/>
    <mergeCell ref="B6:B7"/>
    <mergeCell ref="J4:J5"/>
    <mergeCell ref="J6:J7"/>
    <mergeCell ref="T4:T5"/>
    <mergeCell ref="T6:T7"/>
    <mergeCell ref="U4:U7"/>
    <mergeCell ref="C5:I5"/>
    <mergeCell ref="K5:S5"/>
    <mergeCell ref="P15:U15"/>
    <mergeCell ref="A16:H16"/>
    <mergeCell ref="K16:U16"/>
    <mergeCell ref="A15:D15"/>
    <mergeCell ref="A1:J1"/>
    <mergeCell ref="K1:U1"/>
    <mergeCell ref="A2:J2"/>
    <mergeCell ref="K2:U2"/>
    <mergeCell ref="C4:I4"/>
    <mergeCell ref="K4:S4"/>
  </mergeCells>
  <printOptions horizontalCentered="1"/>
  <pageMargins left="0.39370078740157499" right="0.39370078740157499" top="0.59055118110236204" bottom="0.196850393700787" header="0" footer="0"/>
  <pageSetup paperSize="9" scale="99" orientation="portrait" r:id="rId1"/>
  <headerFooter alignWithMargins="0"/>
  <colBreaks count="1" manualBreakCount="1">
    <brk id="10"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sheetPr>
  <dimension ref="A1:AC34"/>
  <sheetViews>
    <sheetView rightToLeft="1" tabSelected="1" view="pageBreakPreview" zoomScaleNormal="100" workbookViewId="0">
      <selection activeCell="F8" sqref="F8"/>
    </sheetView>
  </sheetViews>
  <sheetFormatPr defaultColWidth="9" defaultRowHeight="12.75"/>
  <cols>
    <col min="1" max="1" width="15.7109375" customWidth="1"/>
    <col min="2" max="2" width="13.42578125" customWidth="1"/>
    <col min="3" max="3" width="10.7109375" customWidth="1"/>
    <col min="4" max="4" width="0.85546875" customWidth="1"/>
    <col min="5" max="5" width="15" customWidth="1"/>
    <col min="6" max="6" width="10.7109375" customWidth="1"/>
    <col min="7" max="7" width="0.85546875" customWidth="1"/>
    <col min="8" max="8" width="13.28515625" customWidth="1"/>
    <col min="9" max="9" width="10.28515625" customWidth="1"/>
    <col min="10" max="10" width="16.42578125" customWidth="1"/>
    <col min="11" max="11" width="17.28515625" customWidth="1"/>
    <col min="12" max="12" width="10.85546875" customWidth="1"/>
    <col min="13" max="13" width="9.5703125" customWidth="1"/>
    <col min="14" max="14" width="10.5703125" customWidth="1"/>
    <col min="16" max="16" width="12.42578125" customWidth="1"/>
    <col min="19" max="19" width="11" customWidth="1"/>
    <col min="20" max="20" width="16.28515625" customWidth="1"/>
    <col min="25" max="25" width="11.28515625" bestFit="1" customWidth="1"/>
  </cols>
  <sheetData>
    <row r="1" spans="1:25" s="1" customFormat="1" ht="42" customHeight="1">
      <c r="A1" s="528" t="s">
        <v>176</v>
      </c>
      <c r="B1" s="529"/>
      <c r="C1" s="529"/>
      <c r="D1" s="529"/>
      <c r="E1" s="529"/>
      <c r="F1" s="529"/>
      <c r="G1" s="529"/>
      <c r="H1" s="529"/>
      <c r="I1" s="529"/>
      <c r="J1" s="529"/>
      <c r="K1"/>
      <c r="L1"/>
      <c r="M1"/>
      <c r="N1"/>
      <c r="O1"/>
      <c r="P1"/>
      <c r="Q1"/>
      <c r="R1"/>
      <c r="S1" s="589" t="s">
        <v>140</v>
      </c>
      <c r="T1" s="589"/>
      <c r="U1" s="589"/>
    </row>
    <row r="2" spans="1:25" s="1" customFormat="1" ht="54.75" customHeight="1">
      <c r="A2" s="530" t="s">
        <v>179</v>
      </c>
      <c r="B2" s="532"/>
      <c r="C2" s="532"/>
      <c r="D2" s="532"/>
      <c r="E2" s="532"/>
      <c r="F2" s="532"/>
      <c r="G2" s="532"/>
      <c r="H2" s="532"/>
      <c r="I2" s="532"/>
      <c r="J2" s="532"/>
      <c r="K2"/>
      <c r="L2"/>
      <c r="M2"/>
      <c r="N2"/>
      <c r="O2"/>
      <c r="P2"/>
      <c r="Q2"/>
      <c r="R2"/>
      <c r="S2" s="46"/>
      <c r="T2" s="46"/>
      <c r="U2" s="46"/>
    </row>
    <row r="3" spans="1:25" s="1" customFormat="1" ht="26.1" customHeight="1" thickBot="1">
      <c r="A3" s="281" t="s">
        <v>217</v>
      </c>
      <c r="B3" s="3"/>
      <c r="C3" s="3"/>
      <c r="D3" s="3"/>
      <c r="E3" s="3"/>
      <c r="F3" s="3"/>
      <c r="G3" s="3"/>
      <c r="H3" s="3"/>
      <c r="I3" s="3"/>
      <c r="J3" s="282" t="s">
        <v>175</v>
      </c>
      <c r="K3" s="474"/>
      <c r="L3" s="475"/>
      <c r="M3" s="475"/>
      <c r="N3" s="475"/>
      <c r="O3" s="475"/>
      <c r="P3" s="475"/>
      <c r="Q3" s="475"/>
      <c r="R3" s="476"/>
    </row>
    <row r="4" spans="1:25" ht="31.5" customHeight="1" thickTop="1">
      <c r="A4" s="451" t="s">
        <v>6</v>
      </c>
      <c r="B4" s="445" t="s">
        <v>177</v>
      </c>
      <c r="C4" s="445"/>
      <c r="D4" s="4"/>
      <c r="E4" s="445" t="s">
        <v>141</v>
      </c>
      <c r="F4" s="445"/>
      <c r="G4" s="4"/>
      <c r="H4" s="445" t="s">
        <v>142</v>
      </c>
      <c r="I4" s="445"/>
      <c r="J4" s="590" t="s">
        <v>7</v>
      </c>
      <c r="K4" s="477"/>
      <c r="L4" s="478"/>
      <c r="M4" s="478"/>
      <c r="N4" s="478"/>
      <c r="O4" s="478"/>
      <c r="P4" s="478"/>
      <c r="Q4" s="478"/>
      <c r="R4" s="479"/>
      <c r="S4" s="47" t="s">
        <v>143</v>
      </c>
      <c r="T4" s="48" t="s">
        <v>144</v>
      </c>
      <c r="U4" s="48" t="s">
        <v>145</v>
      </c>
    </row>
    <row r="5" spans="1:25" ht="26.25" customHeight="1">
      <c r="A5" s="452"/>
      <c r="B5" s="585" t="s">
        <v>178</v>
      </c>
      <c r="C5" s="585"/>
      <c r="D5" s="5"/>
      <c r="E5" s="585" t="s">
        <v>146</v>
      </c>
      <c r="F5" s="585"/>
      <c r="G5" s="5"/>
      <c r="H5" s="585" t="s">
        <v>147</v>
      </c>
      <c r="I5" s="585"/>
      <c r="J5" s="591"/>
      <c r="K5" s="23"/>
      <c r="L5" s="24"/>
      <c r="M5" s="24"/>
      <c r="N5" s="24"/>
      <c r="O5" s="24"/>
      <c r="P5" s="24"/>
      <c r="Q5" s="24"/>
      <c r="R5" s="49"/>
      <c r="S5" s="50"/>
      <c r="T5" s="51"/>
      <c r="U5" s="51"/>
    </row>
    <row r="6" spans="1:25" ht="29.25" customHeight="1">
      <c r="A6" s="452"/>
      <c r="B6" s="6" t="s">
        <v>148</v>
      </c>
      <c r="C6" s="206" t="s">
        <v>149</v>
      </c>
      <c r="D6" s="7"/>
      <c r="E6" s="6" t="s">
        <v>148</v>
      </c>
      <c r="F6" s="206" t="s">
        <v>149</v>
      </c>
      <c r="G6" s="7"/>
      <c r="H6" s="6" t="s">
        <v>148</v>
      </c>
      <c r="I6" s="206" t="s">
        <v>149</v>
      </c>
      <c r="J6" s="591"/>
      <c r="K6" s="26"/>
      <c r="L6" s="27"/>
      <c r="M6" s="28"/>
      <c r="N6" s="28"/>
      <c r="O6" s="28"/>
      <c r="P6" s="28"/>
      <c r="Q6" s="52"/>
      <c r="S6" s="53">
        <f>B8/1000</f>
        <v>187.3185</v>
      </c>
      <c r="T6" s="53">
        <f>E8/1000</f>
        <v>86.583300000000008</v>
      </c>
      <c r="U6" s="53">
        <f>H8/1000</f>
        <v>100.73519999999999</v>
      </c>
    </row>
    <row r="7" spans="1:25" ht="24.75" customHeight="1">
      <c r="A7" s="453"/>
      <c r="B7" s="8" t="s">
        <v>150</v>
      </c>
      <c r="C7" s="214" t="s">
        <v>250</v>
      </c>
      <c r="D7" s="9"/>
      <c r="E7" s="8" t="s">
        <v>150</v>
      </c>
      <c r="F7" s="214" t="s">
        <v>250</v>
      </c>
      <c r="G7" s="9"/>
      <c r="H7" s="8" t="s">
        <v>150</v>
      </c>
      <c r="I7" s="214" t="s">
        <v>250</v>
      </c>
      <c r="J7" s="592"/>
      <c r="K7" s="26"/>
      <c r="L7" s="27"/>
      <c r="M7" s="28"/>
      <c r="N7" s="28"/>
      <c r="O7" s="28"/>
      <c r="P7" s="28"/>
      <c r="Q7" s="52"/>
      <c r="S7" s="53"/>
      <c r="T7" s="53"/>
      <c r="U7" s="53"/>
      <c r="Y7" s="315"/>
    </row>
    <row r="8" spans="1:25" ht="36.75" customHeight="1">
      <c r="A8" s="402" t="s">
        <v>16</v>
      </c>
      <c r="B8" s="132">
        <v>187318.5</v>
      </c>
      <c r="C8" s="11">
        <f>B8/$B$14*100</f>
        <v>58.692161970608559</v>
      </c>
      <c r="D8" s="12"/>
      <c r="E8" s="314">
        <v>86583.3</v>
      </c>
      <c r="F8" s="13">
        <f t="shared" ref="F8:F13" si="0">E8/$E$14*100</f>
        <v>60.51128620370099</v>
      </c>
      <c r="G8" s="12"/>
      <c r="H8" s="53">
        <v>100735.2</v>
      </c>
      <c r="I8" s="29">
        <f t="shared" ref="I8:I13" si="1">H8/$H$14*100</f>
        <v>57.213803757639091</v>
      </c>
      <c r="J8" s="30" t="s">
        <v>46</v>
      </c>
      <c r="K8" s="26"/>
      <c r="L8" s="31"/>
      <c r="M8" s="32"/>
      <c r="N8" s="33"/>
      <c r="O8" s="32"/>
      <c r="P8" s="32"/>
      <c r="Q8" s="54"/>
      <c r="S8" s="53">
        <f t="shared" ref="S8:S13" si="2">B9/1000</f>
        <v>45.036999999999999</v>
      </c>
      <c r="T8" s="53">
        <f>E9/1000</f>
        <v>27.59</v>
      </c>
      <c r="U8" s="53">
        <f>H9/1000</f>
        <v>17.446999999999999</v>
      </c>
      <c r="Y8" s="315"/>
    </row>
    <row r="9" spans="1:25" ht="36.75" customHeight="1">
      <c r="A9" s="403" t="s">
        <v>18</v>
      </c>
      <c r="B9" s="135">
        <v>45037</v>
      </c>
      <c r="C9" s="15">
        <f>B9/$B$14*100</f>
        <v>14.111360589959334</v>
      </c>
      <c r="D9" s="16"/>
      <c r="E9" s="283">
        <v>27590</v>
      </c>
      <c r="F9" s="17">
        <f t="shared" si="0"/>
        <v>19.282083107944718</v>
      </c>
      <c r="G9" s="16"/>
      <c r="H9" s="283">
        <v>17447</v>
      </c>
      <c r="I9" s="34">
        <f t="shared" si="1"/>
        <v>9.9092396119681023</v>
      </c>
      <c r="J9" s="35" t="s">
        <v>19</v>
      </c>
      <c r="K9" s="26"/>
      <c r="L9" s="33"/>
      <c r="M9" s="32"/>
      <c r="N9" s="33"/>
      <c r="O9" s="32"/>
      <c r="P9" s="32"/>
      <c r="Q9" s="54"/>
      <c r="S9" s="53">
        <f t="shared" si="2"/>
        <v>10.321999999999999</v>
      </c>
      <c r="T9" s="53">
        <f>E10/1000</f>
        <v>5.6740000000000004</v>
      </c>
      <c r="U9" s="53">
        <f t="shared" ref="U9:U13" si="3">H10/1000</f>
        <v>4.6479999999999997</v>
      </c>
      <c r="Y9" s="315"/>
    </row>
    <row r="10" spans="1:25" ht="36.75" customHeight="1">
      <c r="A10" s="403" t="s">
        <v>21</v>
      </c>
      <c r="B10" s="135">
        <v>10322</v>
      </c>
      <c r="C10" s="15">
        <f t="shared" ref="C10:C13" si="4">B10/$B$14*100</f>
        <v>3.23417332436797</v>
      </c>
      <c r="D10" s="16"/>
      <c r="E10" s="283">
        <v>5674</v>
      </c>
      <c r="F10" s="17">
        <f t="shared" si="0"/>
        <v>3.9654418106008822</v>
      </c>
      <c r="G10" s="16"/>
      <c r="H10" s="283">
        <v>4648</v>
      </c>
      <c r="I10" s="34">
        <f t="shared" si="1"/>
        <v>2.6398891337437806</v>
      </c>
      <c r="J10" s="36" t="s">
        <v>22</v>
      </c>
      <c r="K10" s="26"/>
      <c r="L10" s="33"/>
      <c r="M10" s="32"/>
      <c r="N10" s="33"/>
      <c r="O10" s="32"/>
      <c r="P10" s="32"/>
      <c r="Q10" s="54"/>
      <c r="S10" s="53">
        <f t="shared" si="2"/>
        <v>14.654</v>
      </c>
      <c r="T10" s="53">
        <f t="shared" ref="T10:T13" si="5">E11/1000</f>
        <v>10.224</v>
      </c>
      <c r="U10" s="53">
        <f t="shared" si="3"/>
        <v>4.43</v>
      </c>
      <c r="Y10" s="315"/>
    </row>
    <row r="11" spans="1:25" ht="36.75" customHeight="1">
      <c r="A11" s="404" t="s">
        <v>23</v>
      </c>
      <c r="B11" s="135">
        <v>14654</v>
      </c>
      <c r="C11" s="15">
        <f t="shared" si="4"/>
        <v>4.591510937346273</v>
      </c>
      <c r="D11" s="16"/>
      <c r="E11" s="283">
        <v>10224</v>
      </c>
      <c r="F11" s="17">
        <f t="shared" si="0"/>
        <v>7.1453431567824151</v>
      </c>
      <c r="G11" s="16"/>
      <c r="H11" s="283">
        <v>4430</v>
      </c>
      <c r="I11" s="34">
        <f t="shared" si="1"/>
        <v>2.5160733353022695</v>
      </c>
      <c r="J11" s="36" t="s">
        <v>24</v>
      </c>
      <c r="K11" s="26"/>
      <c r="L11" s="33"/>
      <c r="M11" s="32"/>
      <c r="N11" s="33"/>
      <c r="O11" s="32"/>
      <c r="P11" s="32"/>
      <c r="Q11" s="54"/>
      <c r="S11" s="53">
        <f t="shared" si="2"/>
        <v>61.786699999999996</v>
      </c>
      <c r="T11" s="53">
        <f t="shared" si="5"/>
        <v>12.988899999999999</v>
      </c>
      <c r="U11" s="53">
        <f t="shared" si="3"/>
        <v>48.797800000000002</v>
      </c>
      <c r="Y11" s="315"/>
    </row>
    <row r="12" spans="1:25" ht="36.75" customHeight="1">
      <c r="A12" s="405" t="s">
        <v>293</v>
      </c>
      <c r="B12" s="299">
        <v>61786.7</v>
      </c>
      <c r="C12" s="18">
        <f t="shared" si="4"/>
        <v>19.359513363759586</v>
      </c>
      <c r="D12" s="19"/>
      <c r="E12" s="284">
        <v>12988.9</v>
      </c>
      <c r="F12" s="20">
        <f t="shared" si="0"/>
        <v>9.0776748561356708</v>
      </c>
      <c r="G12" s="19"/>
      <c r="H12" s="284">
        <v>48797.8</v>
      </c>
      <c r="I12" s="37">
        <f t="shared" si="1"/>
        <v>27.715314537565032</v>
      </c>
      <c r="J12" s="38" t="s">
        <v>294</v>
      </c>
      <c r="K12" s="26"/>
      <c r="L12" s="33"/>
      <c r="M12" s="32"/>
      <c r="N12" s="33"/>
      <c r="O12" s="32"/>
      <c r="P12" s="32"/>
      <c r="Q12" s="54"/>
      <c r="S12" s="53">
        <f t="shared" si="2"/>
        <v>3.5999999999999997E-2</v>
      </c>
      <c r="T12" s="53">
        <f t="shared" si="5"/>
        <v>2.5999999999999999E-2</v>
      </c>
      <c r="U12" s="53">
        <f t="shared" si="3"/>
        <v>0.01</v>
      </c>
      <c r="Y12" s="315"/>
    </row>
    <row r="13" spans="1:25" ht="36.75" customHeight="1" thickBot="1">
      <c r="A13" s="406" t="s">
        <v>28</v>
      </c>
      <c r="B13" s="175">
        <v>36</v>
      </c>
      <c r="C13" s="378">
        <f t="shared" si="4"/>
        <v>1.1279813958268449E-2</v>
      </c>
      <c r="D13" s="379"/>
      <c r="E13" s="380">
        <v>26</v>
      </c>
      <c r="F13" s="381">
        <f t="shared" si="0"/>
        <v>1.8170864835323042E-2</v>
      </c>
      <c r="G13" s="379"/>
      <c r="H13" s="380">
        <v>10</v>
      </c>
      <c r="I13" s="382">
        <f t="shared" si="1"/>
        <v>5.6796237817206994E-3</v>
      </c>
      <c r="J13" s="358" t="s">
        <v>47</v>
      </c>
      <c r="K13" s="26"/>
      <c r="L13" s="40"/>
      <c r="M13" s="32"/>
      <c r="N13" s="33"/>
      <c r="O13" s="32"/>
      <c r="P13" s="32"/>
      <c r="Q13" s="54"/>
      <c r="S13" s="53">
        <f t="shared" si="2"/>
        <v>319.1542</v>
      </c>
      <c r="T13" s="53">
        <f t="shared" si="5"/>
        <v>143.08620000000002</v>
      </c>
      <c r="U13" s="53">
        <f t="shared" si="3"/>
        <v>176.06800000000001</v>
      </c>
      <c r="Y13" s="315"/>
    </row>
    <row r="14" spans="1:25" ht="36.75" customHeight="1" thickTop="1" thickBot="1">
      <c r="A14" s="407" t="s">
        <v>30</v>
      </c>
      <c r="B14" s="383">
        <f>SUM(B8:B13)</f>
        <v>319154.2</v>
      </c>
      <c r="C14" s="349">
        <f>SUM(C8:C13)</f>
        <v>100</v>
      </c>
      <c r="D14" s="384"/>
      <c r="E14" s="383">
        <f>SUM(E8:E13)</f>
        <v>143086.20000000001</v>
      </c>
      <c r="F14" s="383">
        <f>SUM(F8:F13)</f>
        <v>100</v>
      </c>
      <c r="G14" s="384"/>
      <c r="H14" s="383">
        <f>SUM(H8:H13)</f>
        <v>176068</v>
      </c>
      <c r="I14" s="383">
        <f>SUM(I8:I13)</f>
        <v>99.999999999999986</v>
      </c>
      <c r="J14" s="372" t="s">
        <v>14</v>
      </c>
      <c r="K14" s="401"/>
      <c r="L14" s="42"/>
      <c r="M14" s="33"/>
      <c r="N14" s="33"/>
      <c r="O14" s="33" t="s">
        <v>172</v>
      </c>
      <c r="P14" s="33"/>
      <c r="Q14" s="55"/>
    </row>
    <row r="15" spans="1:25" ht="5.25" customHeight="1" thickTop="1">
      <c r="A15" s="593"/>
      <c r="B15" s="594"/>
      <c r="C15" s="594"/>
      <c r="D15" s="594"/>
      <c r="E15" s="594"/>
      <c r="F15" s="595"/>
      <c r="G15" s="596"/>
      <c r="H15" s="596"/>
      <c r="I15" s="596"/>
      <c r="J15" s="596"/>
      <c r="L15" s="43"/>
      <c r="M15" s="43"/>
      <c r="N15" s="43"/>
    </row>
    <row r="16" spans="1:25" ht="19.5" customHeight="1">
      <c r="A16" s="600" t="s">
        <v>239</v>
      </c>
      <c r="B16" s="601"/>
      <c r="C16" s="601"/>
      <c r="D16" s="601"/>
      <c r="E16" s="601"/>
      <c r="F16" s="463" t="s">
        <v>251</v>
      </c>
      <c r="G16" s="464"/>
      <c r="H16" s="464"/>
      <c r="I16" s="464"/>
      <c r="J16" s="464"/>
      <c r="L16" s="43"/>
      <c r="M16" s="43"/>
      <c r="N16" s="43"/>
    </row>
    <row r="17" spans="1:29" s="1" customFormat="1" ht="90" customHeight="1">
      <c r="A17" s="598" t="s">
        <v>295</v>
      </c>
      <c r="B17" s="599"/>
      <c r="C17" s="599"/>
      <c r="D17" s="599"/>
      <c r="E17" s="599"/>
      <c r="F17" s="464" t="s">
        <v>296</v>
      </c>
      <c r="G17" s="463"/>
      <c r="H17" s="463"/>
      <c r="I17" s="463"/>
      <c r="J17" s="463"/>
      <c r="K17"/>
      <c r="L17"/>
      <c r="M17"/>
      <c r="N17"/>
      <c r="O17"/>
      <c r="P17"/>
      <c r="Q17"/>
      <c r="R17"/>
      <c r="T17" s="460" t="s">
        <v>151</v>
      </c>
      <c r="U17" s="460"/>
      <c r="V17" s="460"/>
      <c r="W17" s="460"/>
      <c r="X17" s="460"/>
      <c r="Y17" s="597" t="s">
        <v>166</v>
      </c>
      <c r="Z17" s="461"/>
      <c r="AA17" s="461"/>
      <c r="AB17" s="461"/>
      <c r="AC17" s="461"/>
    </row>
    <row r="18" spans="1:29" s="1" customFormat="1" ht="26.25" customHeight="1">
      <c r="A18" s="460" t="s">
        <v>32</v>
      </c>
      <c r="B18" s="460"/>
      <c r="C18" s="460"/>
      <c r="D18" s="460"/>
      <c r="E18" s="460"/>
      <c r="F18" s="597" t="s">
        <v>243</v>
      </c>
      <c r="G18" s="461"/>
      <c r="H18" s="461"/>
      <c r="I18" s="461"/>
      <c r="J18" s="461"/>
      <c r="K18"/>
      <c r="L18"/>
      <c r="M18"/>
      <c r="N18"/>
      <c r="O18"/>
      <c r="P18"/>
      <c r="Q18"/>
      <c r="R18"/>
      <c r="T18" s="322"/>
      <c r="U18" s="322"/>
      <c r="V18" s="322"/>
      <c r="W18" s="322"/>
      <c r="X18" s="322"/>
      <c r="Y18" s="323"/>
      <c r="Z18" s="324"/>
      <c r="AA18" s="324"/>
      <c r="AB18" s="324"/>
      <c r="AC18" s="324"/>
    </row>
    <row r="19" spans="1:29" s="1" customFormat="1" ht="26.25" customHeight="1">
      <c r="K19"/>
      <c r="L19"/>
      <c r="M19"/>
      <c r="N19"/>
      <c r="O19"/>
      <c r="P19"/>
      <c r="Q19"/>
      <c r="R19"/>
    </row>
    <row r="20" spans="1:29" s="1" customFormat="1" ht="21.75" customHeight="1">
      <c r="A20" s="21"/>
      <c r="B20" s="21"/>
      <c r="C20" s="21"/>
      <c r="D20" s="21"/>
      <c r="E20" s="21"/>
      <c r="F20" s="21"/>
      <c r="G20" s="21"/>
      <c r="H20" s="21"/>
      <c r="I20" s="21"/>
      <c r="J20" s="21"/>
      <c r="K20"/>
      <c r="L20"/>
      <c r="M20"/>
      <c r="N20"/>
      <c r="O20"/>
      <c r="P20"/>
      <c r="Q20"/>
      <c r="R20"/>
    </row>
    <row r="21" spans="1:29" s="1" customFormat="1" ht="22.5" customHeight="1">
      <c r="A21" s="21"/>
      <c r="B21" s="21"/>
      <c r="C21" s="21"/>
      <c r="D21" s="21"/>
      <c r="E21" s="21"/>
      <c r="F21" s="22"/>
      <c r="G21" s="22"/>
      <c r="H21" s="22" t="s">
        <v>173</v>
      </c>
      <c r="I21" s="22"/>
      <c r="J21" s="22"/>
      <c r="K21"/>
      <c r="L21"/>
      <c r="M21"/>
      <c r="N21"/>
      <c r="O21"/>
      <c r="P21"/>
      <c r="Q21"/>
      <c r="R21"/>
    </row>
    <row r="22" spans="1:29" s="1" customFormat="1" ht="34.5" customHeight="1">
      <c r="A22" s="21"/>
      <c r="B22" s="21"/>
      <c r="C22" s="21"/>
      <c r="D22" s="21"/>
      <c r="E22" s="21"/>
      <c r="F22" s="22"/>
      <c r="G22" s="22"/>
      <c r="H22" s="22"/>
      <c r="I22" s="22"/>
      <c r="J22" s="22"/>
      <c r="K22"/>
      <c r="L22"/>
      <c r="M22"/>
      <c r="N22"/>
      <c r="O22"/>
      <c r="P22"/>
      <c r="Q22"/>
      <c r="R22"/>
    </row>
    <row r="23" spans="1:29" ht="13.5" customHeight="1">
      <c r="A23" s="230"/>
      <c r="B23" s="230"/>
      <c r="C23" s="230"/>
      <c r="D23" s="230"/>
      <c r="E23" s="230"/>
      <c r="F23" s="22"/>
      <c r="G23" s="22"/>
      <c r="H23" s="22"/>
      <c r="I23" s="22"/>
      <c r="J23" s="22"/>
      <c r="K23" s="1"/>
      <c r="L23" s="1"/>
      <c r="M23" s="1"/>
      <c r="N23" s="1"/>
      <c r="O23" s="1"/>
      <c r="P23" s="1"/>
      <c r="Q23" s="1"/>
      <c r="R23" s="1"/>
    </row>
    <row r="24" spans="1:29" ht="97.5" hidden="1" customHeight="1">
      <c r="A24" s="230"/>
      <c r="B24" s="230"/>
      <c r="C24" s="230"/>
      <c r="D24" s="230"/>
      <c r="E24" s="230"/>
      <c r="F24" s="22"/>
      <c r="G24" s="22"/>
      <c r="H24" s="22"/>
      <c r="I24" s="22"/>
      <c r="J24" s="22"/>
    </row>
    <row r="25" spans="1:29" ht="24.95" customHeight="1">
      <c r="A25" s="230"/>
      <c r="B25" s="230"/>
      <c r="C25" s="230"/>
      <c r="D25" s="230"/>
      <c r="E25" s="230"/>
      <c r="F25" s="22"/>
      <c r="G25" s="22"/>
      <c r="H25" s="22"/>
      <c r="I25" s="22"/>
      <c r="J25" s="22"/>
      <c r="K25" s="45"/>
      <c r="L25" s="45"/>
      <c r="M25" s="45"/>
    </row>
    <row r="26" spans="1:29">
      <c r="K26" s="21"/>
      <c r="L26" s="21"/>
      <c r="M26" s="21"/>
    </row>
    <row r="34" spans="1:10">
      <c r="A34" s="449" t="s">
        <v>48</v>
      </c>
      <c r="B34" s="449"/>
      <c r="C34" s="449"/>
      <c r="D34" s="449"/>
      <c r="E34" s="449"/>
      <c r="F34" s="210">
        <v>22</v>
      </c>
      <c r="G34" s="508" t="s">
        <v>33</v>
      </c>
      <c r="H34" s="508"/>
      <c r="I34" s="508"/>
      <c r="J34" s="508"/>
    </row>
  </sheetData>
  <mergeCells count="25">
    <mergeCell ref="A15:E15"/>
    <mergeCell ref="F15:J15"/>
    <mergeCell ref="T17:X17"/>
    <mergeCell ref="Y17:AC17"/>
    <mergeCell ref="A34:E34"/>
    <mergeCell ref="G34:J34"/>
    <mergeCell ref="A17:E17"/>
    <mergeCell ref="F17:J17"/>
    <mergeCell ref="A18:E18"/>
    <mergeCell ref="F18:J18"/>
    <mergeCell ref="A16:E16"/>
    <mergeCell ref="F16:J16"/>
    <mergeCell ref="A1:J1"/>
    <mergeCell ref="S1:U1"/>
    <mergeCell ref="A2:J2"/>
    <mergeCell ref="K3:R3"/>
    <mergeCell ref="B4:C4"/>
    <mergeCell ref="E4:F4"/>
    <mergeCell ref="H4:I4"/>
    <mergeCell ref="K4:R4"/>
    <mergeCell ref="A4:A7"/>
    <mergeCell ref="J4:J7"/>
    <mergeCell ref="B5:C5"/>
    <mergeCell ref="E5:F5"/>
    <mergeCell ref="H5:I5"/>
  </mergeCells>
  <printOptions horizontalCentered="1"/>
  <pageMargins left="0.39370078740157499" right="0.39370078740157499" top="0.59055118110236204" bottom="0.196850393700787" header="0"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AA26"/>
  <sheetViews>
    <sheetView rightToLeft="1" view="pageBreakPreview" topLeftCell="A4" zoomScaleNormal="100" workbookViewId="0">
      <selection activeCell="L4" sqref="L4:L7"/>
    </sheetView>
  </sheetViews>
  <sheetFormatPr defaultColWidth="9" defaultRowHeight="12.75"/>
  <cols>
    <col min="1" max="1" width="13.140625" customWidth="1"/>
    <col min="2" max="2" width="8.7109375" customWidth="1"/>
    <col min="3" max="3" width="9" customWidth="1"/>
    <col min="4" max="4" width="8.85546875" customWidth="1"/>
    <col min="5" max="5" width="7.7109375" customWidth="1"/>
    <col min="6" max="6" width="0.85546875" customWidth="1"/>
    <col min="7" max="7" width="8.7109375" customWidth="1"/>
    <col min="8" max="8" width="8.5703125" customWidth="1"/>
    <col min="9" max="9" width="8.42578125" customWidth="1"/>
    <col min="10" max="10" width="9.7109375" customWidth="1"/>
    <col min="11" max="11" width="10.7109375" customWidth="1"/>
    <col min="12" max="12" width="16.28515625" customWidth="1"/>
    <col min="27" max="27" width="23.7109375" customWidth="1"/>
  </cols>
  <sheetData>
    <row r="1" spans="1:27" s="1" customFormat="1" ht="39" customHeight="1">
      <c r="A1" s="441" t="s">
        <v>272</v>
      </c>
      <c r="B1" s="442"/>
      <c r="C1" s="442"/>
      <c r="D1" s="442"/>
      <c r="E1" s="442"/>
      <c r="F1" s="442"/>
      <c r="G1" s="442"/>
      <c r="H1" s="442"/>
      <c r="I1" s="442"/>
      <c r="J1" s="442"/>
      <c r="K1" s="442"/>
      <c r="L1" s="442"/>
      <c r="N1" s="137" t="s">
        <v>34</v>
      </c>
      <c r="O1" s="474" t="s">
        <v>35</v>
      </c>
      <c r="P1" s="475"/>
      <c r="Q1" s="475"/>
      <c r="R1" s="475"/>
      <c r="S1" s="476"/>
      <c r="T1" s="477" t="s">
        <v>36</v>
      </c>
      <c r="U1" s="478"/>
      <c r="V1" s="478"/>
      <c r="W1" s="479"/>
    </row>
    <row r="2" spans="1:27" s="1" customFormat="1" ht="48" customHeight="1">
      <c r="A2" s="443" t="s">
        <v>273</v>
      </c>
      <c r="B2" s="444"/>
      <c r="C2" s="444"/>
      <c r="D2" s="444"/>
      <c r="E2" s="444"/>
      <c r="F2" s="444"/>
      <c r="G2" s="444"/>
      <c r="H2" s="444"/>
      <c r="I2" s="444"/>
      <c r="J2" s="444"/>
      <c r="K2" s="444"/>
      <c r="L2" s="444"/>
      <c r="N2" s="155"/>
      <c r="O2" s="156"/>
      <c r="P2" s="157"/>
      <c r="Q2" s="157"/>
      <c r="R2" s="157"/>
      <c r="S2" s="161"/>
      <c r="T2" s="162"/>
      <c r="U2" s="163"/>
      <c r="V2" s="163"/>
      <c r="W2" s="164"/>
    </row>
    <row r="3" spans="1:27" s="128" customFormat="1" ht="24.75" customHeight="1" thickBot="1">
      <c r="A3" s="203" t="s">
        <v>37</v>
      </c>
      <c r="B3" s="85"/>
      <c r="C3" s="85"/>
      <c r="D3" s="85"/>
      <c r="E3" s="85"/>
      <c r="F3" s="85"/>
      <c r="G3" s="85"/>
      <c r="H3" s="85"/>
      <c r="I3" s="85"/>
      <c r="J3" s="158"/>
      <c r="K3" s="158"/>
      <c r="L3" s="204" t="s">
        <v>38</v>
      </c>
      <c r="N3" s="483" t="s">
        <v>2</v>
      </c>
      <c r="O3" s="486" t="s">
        <v>39</v>
      </c>
      <c r="P3" s="486" t="s">
        <v>40</v>
      </c>
      <c r="Q3" s="486" t="s">
        <v>41</v>
      </c>
      <c r="R3" s="486" t="s">
        <v>42</v>
      </c>
      <c r="S3" s="489" t="s">
        <v>10</v>
      </c>
      <c r="T3" s="486" t="s">
        <v>40</v>
      </c>
      <c r="U3" s="486" t="s">
        <v>41</v>
      </c>
      <c r="V3" s="486" t="s">
        <v>42</v>
      </c>
      <c r="W3" s="489" t="s">
        <v>10</v>
      </c>
    </row>
    <row r="4" spans="1:27" ht="40.5" customHeight="1" thickTop="1">
      <c r="A4" s="451" t="s">
        <v>6</v>
      </c>
      <c r="B4" s="470" t="s">
        <v>240</v>
      </c>
      <c r="C4" s="480" t="s">
        <v>153</v>
      </c>
      <c r="D4" s="445"/>
      <c r="E4" s="445"/>
      <c r="F4" s="434"/>
      <c r="G4" s="481" t="s">
        <v>154</v>
      </c>
      <c r="H4" s="482"/>
      <c r="I4" s="482"/>
      <c r="J4" s="470" t="s">
        <v>299</v>
      </c>
      <c r="K4" s="470" t="s">
        <v>300</v>
      </c>
      <c r="L4" s="492" t="s">
        <v>7</v>
      </c>
      <c r="N4" s="484"/>
      <c r="O4" s="487"/>
      <c r="P4" s="487"/>
      <c r="Q4" s="487"/>
      <c r="R4" s="487"/>
      <c r="S4" s="490"/>
      <c r="T4" s="487"/>
      <c r="U4" s="487"/>
      <c r="V4" s="487"/>
      <c r="W4" s="490"/>
    </row>
    <row r="5" spans="1:27" ht="49.5" customHeight="1" thickBot="1">
      <c r="A5" s="452"/>
      <c r="B5" s="452"/>
      <c r="C5" s="493" t="s">
        <v>167</v>
      </c>
      <c r="D5" s="446"/>
      <c r="E5" s="446"/>
      <c r="F5" s="435"/>
      <c r="G5" s="494" t="s">
        <v>168</v>
      </c>
      <c r="H5" s="446"/>
      <c r="I5" s="446"/>
      <c r="J5" s="452"/>
      <c r="K5" s="452"/>
      <c r="L5" s="455"/>
      <c r="N5" s="484"/>
      <c r="O5" s="487"/>
      <c r="P5" s="487"/>
      <c r="Q5" s="487"/>
      <c r="R5" s="487"/>
      <c r="S5" s="490"/>
      <c r="T5" s="487"/>
      <c r="U5" s="487"/>
      <c r="V5" s="487"/>
      <c r="W5" s="490"/>
    </row>
    <row r="6" spans="1:27" ht="51.75" customHeight="1" thickTop="1">
      <c r="A6" s="452"/>
      <c r="B6" s="495" t="s">
        <v>241</v>
      </c>
      <c r="C6" s="205" t="s">
        <v>43</v>
      </c>
      <c r="D6" s="102" t="s">
        <v>41</v>
      </c>
      <c r="E6" s="102" t="s">
        <v>10</v>
      </c>
      <c r="F6" s="436"/>
      <c r="G6" s="205" t="s">
        <v>40</v>
      </c>
      <c r="H6" s="102" t="s">
        <v>41</v>
      </c>
      <c r="I6" s="102" t="s">
        <v>10</v>
      </c>
      <c r="J6" s="473" t="s">
        <v>301</v>
      </c>
      <c r="K6" s="473" t="s">
        <v>302</v>
      </c>
      <c r="L6" s="455"/>
      <c r="N6" s="485"/>
      <c r="O6" s="488"/>
      <c r="P6" s="488"/>
      <c r="Q6" s="488"/>
      <c r="R6" s="488"/>
      <c r="S6" s="491"/>
      <c r="T6" s="488"/>
      <c r="U6" s="488"/>
      <c r="V6" s="488"/>
      <c r="W6" s="491"/>
      <c r="X6" s="470"/>
    </row>
    <row r="7" spans="1:27" ht="40.5" customHeight="1">
      <c r="A7" s="453"/>
      <c r="B7" s="456"/>
      <c r="C7" s="151" t="s">
        <v>44</v>
      </c>
      <c r="D7" s="151" t="s">
        <v>45</v>
      </c>
      <c r="E7" s="151" t="s">
        <v>14</v>
      </c>
      <c r="F7" s="341"/>
      <c r="G7" s="151" t="s">
        <v>44</v>
      </c>
      <c r="H7" s="151" t="s">
        <v>45</v>
      </c>
      <c r="I7" s="151" t="s">
        <v>14</v>
      </c>
      <c r="J7" s="472"/>
      <c r="K7" s="472"/>
      <c r="L7" s="456"/>
      <c r="N7" s="131"/>
      <c r="O7" s="159"/>
      <c r="P7" s="159"/>
      <c r="Q7" s="159"/>
      <c r="R7" s="159"/>
      <c r="S7" s="165"/>
      <c r="T7" s="159"/>
      <c r="U7" s="159"/>
      <c r="V7" s="159"/>
      <c r="W7" s="165"/>
      <c r="X7" s="452"/>
    </row>
    <row r="8" spans="1:27" ht="39.950000000000003" customHeight="1" thickBot="1">
      <c r="A8" s="58" t="s">
        <v>16</v>
      </c>
      <c r="B8" s="59">
        <v>20</v>
      </c>
      <c r="C8" s="88">
        <v>0</v>
      </c>
      <c r="D8" s="88">
        <v>10</v>
      </c>
      <c r="E8" s="88">
        <f t="shared" ref="E8:E14" si="0">SUM(C8:D8)</f>
        <v>10</v>
      </c>
      <c r="F8" s="437"/>
      <c r="G8" s="63">
        <f t="shared" ref="G8:G14" si="1">C8/E8*100</f>
        <v>0</v>
      </c>
      <c r="H8" s="63">
        <f t="shared" ref="H8:H14" si="2">D8/E8*100</f>
        <v>100</v>
      </c>
      <c r="I8" s="63">
        <f t="shared" ref="I8" si="3">SUM(G8:H8)</f>
        <v>100</v>
      </c>
      <c r="J8" s="152">
        <v>10</v>
      </c>
      <c r="K8" s="60">
        <f>J8/B8*100</f>
        <v>50</v>
      </c>
      <c r="L8" s="30" t="s">
        <v>46</v>
      </c>
      <c r="N8" s="137" t="s">
        <v>16</v>
      </c>
      <c r="O8" s="160">
        <v>33</v>
      </c>
      <c r="P8" s="160">
        <v>0</v>
      </c>
      <c r="Q8" s="160">
        <v>3</v>
      </c>
      <c r="R8" s="160">
        <v>30</v>
      </c>
      <c r="S8" s="160">
        <v>33</v>
      </c>
      <c r="T8" s="160">
        <v>0</v>
      </c>
      <c r="U8" s="166">
        <v>9.1</v>
      </c>
      <c r="V8" s="166">
        <v>90.9</v>
      </c>
      <c r="W8" s="166">
        <v>100</v>
      </c>
      <c r="X8" s="471"/>
      <c r="AA8" s="215" t="s">
        <v>170</v>
      </c>
    </row>
    <row r="9" spans="1:27" ht="39.950000000000003" customHeight="1" thickBot="1">
      <c r="A9" s="61" t="s">
        <v>20</v>
      </c>
      <c r="B9" s="62">
        <v>68</v>
      </c>
      <c r="C9" s="62">
        <v>3</v>
      </c>
      <c r="D9" s="62">
        <v>44</v>
      </c>
      <c r="E9" s="62">
        <f t="shared" si="0"/>
        <v>47</v>
      </c>
      <c r="F9" s="218"/>
      <c r="G9" s="63">
        <f t="shared" si="1"/>
        <v>6.3829787234042552</v>
      </c>
      <c r="H9" s="63">
        <f t="shared" si="2"/>
        <v>93.61702127659575</v>
      </c>
      <c r="I9" s="63">
        <f t="shared" ref="I9:I14" si="4">SUM(G9:H9)</f>
        <v>100</v>
      </c>
      <c r="J9" s="62">
        <v>21</v>
      </c>
      <c r="K9" s="63">
        <f t="shared" ref="K9:K14" si="5">J9/B9*100</f>
        <v>30.882352941176471</v>
      </c>
      <c r="L9" s="35" t="s">
        <v>19</v>
      </c>
      <c r="N9" s="137" t="s">
        <v>20</v>
      </c>
      <c r="O9" s="160">
        <v>77</v>
      </c>
      <c r="P9" s="160">
        <v>6</v>
      </c>
      <c r="Q9" s="160">
        <v>18</v>
      </c>
      <c r="R9" s="160">
        <v>53</v>
      </c>
      <c r="S9" s="160">
        <v>77</v>
      </c>
      <c r="T9" s="160">
        <v>7.8</v>
      </c>
      <c r="U9" s="166">
        <v>23.4</v>
      </c>
      <c r="V9" s="166">
        <v>68.8</v>
      </c>
      <c r="W9" s="166">
        <v>100</v>
      </c>
      <c r="X9" s="472"/>
    </row>
    <row r="10" spans="1:27" ht="39.950000000000003" customHeight="1" thickBot="1">
      <c r="A10" s="61" t="s">
        <v>21</v>
      </c>
      <c r="B10" s="62">
        <v>10</v>
      </c>
      <c r="C10" s="62">
        <v>0</v>
      </c>
      <c r="D10" s="62">
        <v>7</v>
      </c>
      <c r="E10" s="62">
        <f t="shared" si="0"/>
        <v>7</v>
      </c>
      <c r="F10" s="218"/>
      <c r="G10" s="63">
        <f t="shared" si="1"/>
        <v>0</v>
      </c>
      <c r="H10" s="63">
        <f t="shared" si="2"/>
        <v>100</v>
      </c>
      <c r="I10" s="63">
        <f t="shared" si="4"/>
        <v>100</v>
      </c>
      <c r="J10" s="62">
        <v>3</v>
      </c>
      <c r="K10" s="63">
        <f t="shared" si="5"/>
        <v>30</v>
      </c>
      <c r="L10" s="36" t="s">
        <v>22</v>
      </c>
      <c r="N10" s="137" t="s">
        <v>21</v>
      </c>
      <c r="O10" s="160">
        <v>18</v>
      </c>
      <c r="P10" s="160">
        <v>1</v>
      </c>
      <c r="Q10" s="160">
        <v>4</v>
      </c>
      <c r="R10" s="160">
        <v>13</v>
      </c>
      <c r="S10" s="160">
        <v>18</v>
      </c>
      <c r="T10" s="160">
        <v>5.6</v>
      </c>
      <c r="U10" s="166">
        <v>22.2</v>
      </c>
      <c r="V10" s="166">
        <v>72.2</v>
      </c>
      <c r="W10" s="166">
        <v>100</v>
      </c>
    </row>
    <row r="11" spans="1:27" ht="39.950000000000003" customHeight="1" thickBot="1">
      <c r="A11" s="61" t="s">
        <v>23</v>
      </c>
      <c r="B11" s="64">
        <v>30</v>
      </c>
      <c r="C11" s="62">
        <v>0</v>
      </c>
      <c r="D11" s="62">
        <v>6</v>
      </c>
      <c r="E11" s="64">
        <f t="shared" si="0"/>
        <v>6</v>
      </c>
      <c r="F11" s="438"/>
      <c r="G11" s="63">
        <f t="shared" si="1"/>
        <v>0</v>
      </c>
      <c r="H11" s="63">
        <f t="shared" si="2"/>
        <v>100</v>
      </c>
      <c r="I11" s="63">
        <f t="shared" si="4"/>
        <v>100</v>
      </c>
      <c r="J11" s="64">
        <v>24</v>
      </c>
      <c r="K11" s="63">
        <f t="shared" si="5"/>
        <v>80</v>
      </c>
      <c r="L11" s="36" t="s">
        <v>24</v>
      </c>
      <c r="N11" s="137" t="s">
        <v>23</v>
      </c>
      <c r="O11" s="160">
        <v>37</v>
      </c>
      <c r="P11" s="160">
        <v>3</v>
      </c>
      <c r="Q11" s="160">
        <v>3</v>
      </c>
      <c r="R11" s="160">
        <v>31</v>
      </c>
      <c r="S11" s="160">
        <v>37</v>
      </c>
      <c r="T11" s="160">
        <v>8.1</v>
      </c>
      <c r="U11" s="166">
        <v>8.1</v>
      </c>
      <c r="V11" s="166">
        <v>83.8</v>
      </c>
      <c r="W11" s="166">
        <v>100</v>
      </c>
    </row>
    <row r="12" spans="1:27" ht="39.950000000000003" customHeight="1" thickBot="1">
      <c r="A12" s="153" t="s">
        <v>25</v>
      </c>
      <c r="B12" s="66">
        <v>25</v>
      </c>
      <c r="C12" s="66">
        <v>0</v>
      </c>
      <c r="D12" s="66">
        <v>22</v>
      </c>
      <c r="E12" s="66">
        <f t="shared" si="0"/>
        <v>22</v>
      </c>
      <c r="F12" s="267"/>
      <c r="G12" s="73">
        <f t="shared" si="1"/>
        <v>0</v>
      </c>
      <c r="H12" s="154">
        <f t="shared" si="2"/>
        <v>100</v>
      </c>
      <c r="I12" s="67">
        <f t="shared" si="4"/>
        <v>100</v>
      </c>
      <c r="J12" s="72">
        <v>3</v>
      </c>
      <c r="K12" s="179">
        <f t="shared" si="5"/>
        <v>12</v>
      </c>
      <c r="L12" s="38" t="s">
        <v>26</v>
      </c>
      <c r="N12" s="137" t="s">
        <v>27</v>
      </c>
      <c r="O12" s="160">
        <v>45</v>
      </c>
      <c r="P12" s="160">
        <v>0</v>
      </c>
      <c r="Q12" s="160">
        <v>2</v>
      </c>
      <c r="R12" s="160">
        <v>43</v>
      </c>
      <c r="S12" s="160">
        <v>45</v>
      </c>
      <c r="T12" s="160">
        <v>0</v>
      </c>
      <c r="U12" s="166">
        <v>4.4000000000000004</v>
      </c>
      <c r="V12" s="166">
        <v>95.6</v>
      </c>
      <c r="W12" s="166">
        <v>100</v>
      </c>
    </row>
    <row r="13" spans="1:27" ht="39.950000000000003" customHeight="1" thickBot="1">
      <c r="A13" s="355" t="s">
        <v>28</v>
      </c>
      <c r="B13" s="152">
        <v>15</v>
      </c>
      <c r="C13" s="152">
        <v>0</v>
      </c>
      <c r="D13" s="152">
        <v>4</v>
      </c>
      <c r="E13" s="152">
        <f t="shared" si="0"/>
        <v>4</v>
      </c>
      <c r="F13" s="439"/>
      <c r="G13" s="175">
        <f t="shared" si="1"/>
        <v>0</v>
      </c>
      <c r="H13" s="175">
        <f t="shared" si="2"/>
        <v>100</v>
      </c>
      <c r="I13" s="175">
        <f t="shared" si="4"/>
        <v>100</v>
      </c>
      <c r="J13" s="152">
        <v>11</v>
      </c>
      <c r="K13" s="175">
        <f t="shared" si="5"/>
        <v>73.333333333333329</v>
      </c>
      <c r="L13" s="358" t="s">
        <v>47</v>
      </c>
      <c r="N13" s="137" t="s">
        <v>28</v>
      </c>
      <c r="O13" s="160">
        <v>15</v>
      </c>
      <c r="P13" s="160">
        <v>0</v>
      </c>
      <c r="Q13" s="160">
        <v>4</v>
      </c>
      <c r="R13" s="160">
        <v>11</v>
      </c>
      <c r="S13" s="160">
        <v>15</v>
      </c>
      <c r="T13" s="160">
        <v>0</v>
      </c>
      <c r="U13" s="166">
        <v>26.7</v>
      </c>
      <c r="V13" s="166">
        <v>73.3</v>
      </c>
      <c r="W13" s="166">
        <v>100</v>
      </c>
    </row>
    <row r="14" spans="1:27" ht="39.950000000000003" customHeight="1" thickTop="1" thickBot="1">
      <c r="A14" s="329" t="s">
        <v>30</v>
      </c>
      <c r="B14" s="331">
        <f>SUM(B8:B13)</f>
        <v>168</v>
      </c>
      <c r="C14" s="331">
        <f>SUM(C8:C13)</f>
        <v>3</v>
      </c>
      <c r="D14" s="331">
        <f>SUM(D8:D13)</f>
        <v>93</v>
      </c>
      <c r="E14" s="331">
        <f t="shared" si="0"/>
        <v>96</v>
      </c>
      <c r="F14" s="440"/>
      <c r="G14" s="333">
        <f t="shared" si="1"/>
        <v>3.125</v>
      </c>
      <c r="H14" s="333">
        <f t="shared" si="2"/>
        <v>96.875</v>
      </c>
      <c r="I14" s="333">
        <f t="shared" si="4"/>
        <v>100</v>
      </c>
      <c r="J14" s="331">
        <f>SUM(J8:J13)</f>
        <v>72</v>
      </c>
      <c r="K14" s="333">
        <f t="shared" si="5"/>
        <v>42.857142857142854</v>
      </c>
      <c r="L14" s="372" t="s">
        <v>14</v>
      </c>
      <c r="N14" s="137" t="s">
        <v>31</v>
      </c>
      <c r="O14" s="160">
        <v>225</v>
      </c>
      <c r="P14" s="160">
        <v>10</v>
      </c>
      <c r="Q14" s="160">
        <v>34</v>
      </c>
      <c r="R14" s="160">
        <v>181</v>
      </c>
      <c r="S14" s="160">
        <v>225</v>
      </c>
      <c r="T14" s="160">
        <v>4.4000000000000004</v>
      </c>
      <c r="U14" s="166">
        <v>15.1</v>
      </c>
      <c r="V14" s="166">
        <v>80.400000000000006</v>
      </c>
      <c r="W14" s="166">
        <v>100</v>
      </c>
    </row>
    <row r="15" spans="1:27" ht="5.25" customHeight="1" thickTop="1">
      <c r="A15" s="44"/>
      <c r="B15" s="44"/>
      <c r="C15" s="44"/>
      <c r="D15" s="44"/>
      <c r="E15" s="44"/>
      <c r="F15" s="433"/>
      <c r="G15" s="44"/>
      <c r="H15" s="44"/>
      <c r="I15" s="44"/>
      <c r="J15" s="44"/>
      <c r="K15" s="433"/>
      <c r="L15" s="44"/>
    </row>
    <row r="16" spans="1:27" ht="24.75" customHeight="1">
      <c r="A16" s="496" t="s">
        <v>304</v>
      </c>
      <c r="B16" s="497"/>
      <c r="C16" s="497"/>
      <c r="D16" s="497"/>
      <c r="E16" s="497"/>
      <c r="F16" s="432"/>
      <c r="G16" s="498" t="s">
        <v>303</v>
      </c>
      <c r="H16" s="499"/>
      <c r="I16" s="499"/>
      <c r="J16" s="499"/>
      <c r="K16" s="499"/>
      <c r="L16" s="499"/>
    </row>
    <row r="17" spans="1:23" s="1" customFormat="1" ht="30" customHeight="1">
      <c r="A17" s="462" t="s">
        <v>32</v>
      </c>
      <c r="B17" s="462"/>
      <c r="C17" s="462"/>
      <c r="D17" s="462"/>
      <c r="E17" s="462"/>
      <c r="F17" s="431"/>
      <c r="G17" s="464" t="s">
        <v>243</v>
      </c>
      <c r="H17" s="463"/>
      <c r="I17" s="463"/>
      <c r="J17" s="463"/>
      <c r="K17" s="463"/>
      <c r="L17" s="463"/>
      <c r="N17"/>
      <c r="O17"/>
      <c r="P17"/>
      <c r="Q17"/>
      <c r="R17"/>
      <c r="S17"/>
      <c r="T17"/>
      <c r="U17"/>
      <c r="V17"/>
      <c r="W17"/>
    </row>
    <row r="18" spans="1:23" s="1" customFormat="1" ht="38.25" customHeight="1">
      <c r="A18" s="21"/>
      <c r="B18" s="21"/>
      <c r="C18" s="21"/>
      <c r="D18" s="21"/>
      <c r="E18" s="21"/>
      <c r="F18" s="429"/>
      <c r="G18" s="22"/>
      <c r="H18" s="22"/>
      <c r="I18" s="22"/>
      <c r="J18" s="22"/>
      <c r="K18" s="22"/>
      <c r="L18" s="22"/>
      <c r="N18"/>
      <c r="O18"/>
      <c r="P18"/>
      <c r="Q18"/>
      <c r="R18"/>
      <c r="S18"/>
      <c r="T18"/>
      <c r="U18"/>
      <c r="V18"/>
      <c r="W18"/>
    </row>
    <row r="19" spans="1:23" s="1" customFormat="1" ht="38.25" customHeight="1">
      <c r="A19" s="21"/>
      <c r="B19" s="21"/>
      <c r="C19" s="21"/>
      <c r="D19" s="21"/>
      <c r="E19" s="21"/>
      <c r="F19" s="429"/>
      <c r="G19" s="22"/>
      <c r="H19" s="22"/>
      <c r="I19" s="22"/>
      <c r="J19" s="22"/>
      <c r="K19" s="22"/>
      <c r="L19" s="22"/>
      <c r="N19"/>
      <c r="O19"/>
      <c r="P19"/>
      <c r="Q19"/>
      <c r="R19"/>
      <c r="S19"/>
      <c r="T19"/>
      <c r="U19"/>
      <c r="V19"/>
      <c r="W19"/>
    </row>
    <row r="20" spans="1:23" s="1" customFormat="1" ht="33" customHeight="1">
      <c r="A20" s="21"/>
      <c r="B20" s="21"/>
      <c r="C20" s="21"/>
      <c r="D20" s="21"/>
      <c r="E20" s="21"/>
      <c r="F20" s="429"/>
      <c r="G20" s="22"/>
      <c r="H20" s="22"/>
      <c r="I20" s="22"/>
      <c r="J20" s="22"/>
      <c r="K20" s="22"/>
      <c r="L20" s="22"/>
      <c r="N20"/>
      <c r="O20"/>
      <c r="P20"/>
      <c r="Q20"/>
      <c r="R20"/>
      <c r="S20"/>
      <c r="T20"/>
      <c r="U20"/>
      <c r="V20"/>
      <c r="W20"/>
    </row>
    <row r="21" spans="1:23" s="1" customFormat="1" ht="38.25" customHeight="1">
      <c r="A21" s="21"/>
      <c r="B21" s="21"/>
      <c r="C21" s="21"/>
      <c r="D21" s="21"/>
      <c r="E21" s="21"/>
      <c r="F21" s="429"/>
      <c r="G21" s="22"/>
      <c r="H21" s="22"/>
      <c r="I21" s="22"/>
      <c r="J21" s="22"/>
      <c r="K21" s="22"/>
      <c r="L21" s="22"/>
      <c r="N21"/>
      <c r="O21"/>
      <c r="P21"/>
      <c r="Q21"/>
      <c r="R21"/>
      <c r="S21"/>
      <c r="T21"/>
      <c r="U21"/>
      <c r="V21"/>
      <c r="W21"/>
    </row>
    <row r="22" spans="1:23" s="1" customFormat="1" ht="34.5" customHeight="1">
      <c r="A22" s="21"/>
      <c r="B22" s="21"/>
      <c r="C22" s="21"/>
      <c r="D22" s="21"/>
      <c r="E22" s="21"/>
      <c r="F22" s="429"/>
      <c r="G22" s="22"/>
      <c r="H22" s="22"/>
      <c r="I22" s="22"/>
      <c r="J22" s="22"/>
      <c r="K22" s="22"/>
      <c r="L22" s="22"/>
      <c r="N22"/>
      <c r="O22"/>
      <c r="P22"/>
      <c r="Q22"/>
      <c r="R22"/>
      <c r="S22"/>
      <c r="T22"/>
      <c r="U22"/>
      <c r="V22"/>
      <c r="W22"/>
    </row>
    <row r="23" spans="1:23" s="1" customFormat="1" ht="36.75" customHeight="1">
      <c r="A23" s="21"/>
      <c r="B23" s="21"/>
      <c r="C23" s="21"/>
      <c r="D23" s="21"/>
      <c r="E23" s="21"/>
      <c r="F23" s="429"/>
      <c r="G23" s="22"/>
      <c r="H23" s="22"/>
      <c r="I23" s="22"/>
      <c r="J23" s="22"/>
      <c r="K23" s="22"/>
      <c r="L23" s="22"/>
      <c r="N23"/>
      <c r="O23"/>
      <c r="P23"/>
      <c r="Q23"/>
      <c r="R23"/>
      <c r="S23"/>
      <c r="T23"/>
      <c r="U23"/>
      <c r="V23"/>
      <c r="W23"/>
    </row>
    <row r="24" spans="1:23" s="1" customFormat="1" ht="27.75" customHeight="1">
      <c r="A24" s="21"/>
      <c r="B24" s="21"/>
      <c r="C24" s="21"/>
      <c r="D24" s="21"/>
      <c r="E24" s="21"/>
      <c r="F24" s="429"/>
      <c r="G24" s="22"/>
      <c r="H24" s="22"/>
      <c r="I24" s="22"/>
      <c r="J24" s="22"/>
      <c r="K24" s="22"/>
      <c r="L24" s="22"/>
      <c r="N24"/>
      <c r="O24"/>
      <c r="P24"/>
      <c r="Q24"/>
      <c r="R24"/>
      <c r="S24"/>
      <c r="T24"/>
      <c r="U24"/>
      <c r="V24"/>
      <c r="W24"/>
    </row>
    <row r="26" spans="1:23" ht="23.25" customHeight="1">
      <c r="A26" s="449" t="s">
        <v>48</v>
      </c>
      <c r="B26" s="449"/>
      <c r="C26" s="449"/>
      <c r="D26" s="449"/>
      <c r="E26" s="449"/>
      <c r="F26" s="430"/>
      <c r="G26" s="74">
        <v>11</v>
      </c>
      <c r="H26" s="450" t="s">
        <v>33</v>
      </c>
      <c r="I26" s="450"/>
      <c r="J26" s="450"/>
      <c r="K26" s="450"/>
      <c r="L26" s="450"/>
    </row>
  </sheetData>
  <mergeCells count="34">
    <mergeCell ref="A26:E26"/>
    <mergeCell ref="A16:E16"/>
    <mergeCell ref="A17:E17"/>
    <mergeCell ref="G16:L16"/>
    <mergeCell ref="G17:L17"/>
    <mergeCell ref="H26:L26"/>
    <mergeCell ref="C5:E5"/>
    <mergeCell ref="G5:I5"/>
    <mergeCell ref="A4:A7"/>
    <mergeCell ref="B4:B5"/>
    <mergeCell ref="B6:B7"/>
    <mergeCell ref="T3:T6"/>
    <mergeCell ref="U3:U6"/>
    <mergeCell ref="V3:V6"/>
    <mergeCell ref="W3:W6"/>
    <mergeCell ref="J4:J5"/>
    <mergeCell ref="J6:J7"/>
    <mergeCell ref="L4:L7"/>
    <mergeCell ref="X6:X7"/>
    <mergeCell ref="X8:X9"/>
    <mergeCell ref="K4:K5"/>
    <mergeCell ref="K6:K7"/>
    <mergeCell ref="A1:L1"/>
    <mergeCell ref="O1:S1"/>
    <mergeCell ref="T1:W1"/>
    <mergeCell ref="A2:L2"/>
    <mergeCell ref="C4:E4"/>
    <mergeCell ref="G4:I4"/>
    <mergeCell ref="N3:N6"/>
    <mergeCell ref="O3:O6"/>
    <mergeCell ref="P3:P6"/>
    <mergeCell ref="Q3:Q6"/>
    <mergeCell ref="R3:R6"/>
    <mergeCell ref="S3:S6"/>
  </mergeCells>
  <printOptions horizontalCentered="1"/>
  <pageMargins left="0.39370078740157499" right="0.39370078740157499" top="0.59055118110236204" bottom="0.196850393700787" header="0" footer="0"/>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L28"/>
  <sheetViews>
    <sheetView rightToLeft="1" view="pageBreakPreview" topLeftCell="A7" zoomScaleNormal="100" zoomScaleSheetLayoutView="100" workbookViewId="0">
      <selection activeCell="M13" sqref="M13"/>
    </sheetView>
  </sheetViews>
  <sheetFormatPr defaultRowHeight="12.75"/>
  <cols>
    <col min="1" max="1" width="8.42578125" customWidth="1"/>
    <col min="2" max="2" width="9.28515625" customWidth="1"/>
    <col min="3" max="3" width="0.42578125" customWidth="1"/>
    <col min="4" max="5" width="8.7109375" customWidth="1"/>
    <col min="6" max="6" width="0.5703125" customWidth="1"/>
    <col min="7" max="8" width="8.7109375" customWidth="1"/>
    <col min="9" max="9" width="0.85546875" customWidth="1"/>
    <col min="10" max="11" width="8.7109375" customWidth="1"/>
    <col min="12" max="12" width="1" customWidth="1"/>
    <col min="13" max="14" width="8.7109375" customWidth="1"/>
    <col min="15" max="15" width="1" customWidth="1"/>
    <col min="16" max="17" width="8.7109375" customWidth="1"/>
    <col min="18" max="18" width="1" customWidth="1"/>
    <col min="19" max="20" width="8.7109375" customWidth="1"/>
    <col min="21" max="21" width="12.42578125" customWidth="1"/>
  </cols>
  <sheetData>
    <row r="1" spans="1:38" ht="37.5" customHeight="1">
      <c r="A1" s="528" t="s">
        <v>252</v>
      </c>
      <c r="B1" s="529"/>
      <c r="C1" s="529"/>
      <c r="D1" s="529"/>
      <c r="E1" s="529"/>
      <c r="F1" s="529"/>
      <c r="G1" s="529"/>
      <c r="H1" s="529"/>
      <c r="I1" s="529"/>
      <c r="J1" s="529"/>
      <c r="K1" s="529"/>
      <c r="L1" s="529"/>
      <c r="M1" s="529"/>
      <c r="N1" s="529"/>
      <c r="O1" s="529"/>
      <c r="P1" s="529"/>
      <c r="Q1" s="529"/>
      <c r="R1" s="529"/>
      <c r="S1" s="529"/>
      <c r="T1" s="529"/>
      <c r="U1" s="529"/>
      <c r="W1" s="520" t="s">
        <v>225</v>
      </c>
      <c r="X1" s="521"/>
      <c r="Y1" s="521"/>
      <c r="Z1" s="522"/>
      <c r="AA1" s="310"/>
      <c r="AB1" s="310"/>
      <c r="AC1" s="310"/>
      <c r="AD1" s="310"/>
      <c r="AE1" s="310"/>
      <c r="AF1" s="523" t="s">
        <v>2</v>
      </c>
      <c r="AG1" s="523"/>
      <c r="AH1" s="523"/>
      <c r="AI1" s="523"/>
      <c r="AJ1" s="523"/>
      <c r="AK1" s="523"/>
      <c r="AL1" s="523"/>
    </row>
    <row r="2" spans="1:38" ht="33" customHeight="1">
      <c r="A2" s="530" t="s">
        <v>255</v>
      </c>
      <c r="B2" s="531"/>
      <c r="C2" s="531"/>
      <c r="D2" s="531"/>
      <c r="E2" s="531"/>
      <c r="F2" s="531"/>
      <c r="G2" s="531"/>
      <c r="H2" s="531"/>
      <c r="I2" s="531"/>
      <c r="J2" s="531"/>
      <c r="K2" s="531"/>
      <c r="L2" s="531"/>
      <c r="M2" s="531"/>
      <c r="N2" s="531"/>
      <c r="O2" s="531"/>
      <c r="P2" s="531"/>
      <c r="Q2" s="531"/>
      <c r="R2" s="531"/>
      <c r="S2" s="531"/>
      <c r="T2" s="531"/>
      <c r="U2" s="531"/>
      <c r="W2" s="524" t="s">
        <v>226</v>
      </c>
      <c r="X2" s="526" t="s">
        <v>54</v>
      </c>
      <c r="Y2" s="526" t="s">
        <v>227</v>
      </c>
      <c r="Z2" s="526" t="s">
        <v>10</v>
      </c>
      <c r="AA2" s="520" t="s">
        <v>228</v>
      </c>
      <c r="AB2" s="522"/>
      <c r="AC2" s="520" t="s">
        <v>20</v>
      </c>
      <c r="AD2" s="522"/>
      <c r="AE2" s="520" t="s">
        <v>21</v>
      </c>
      <c r="AF2" s="522"/>
      <c r="AG2" s="520" t="s">
        <v>229</v>
      </c>
      <c r="AH2" s="522"/>
      <c r="AI2" s="520" t="s">
        <v>27</v>
      </c>
      <c r="AJ2" s="522"/>
      <c r="AK2" s="520" t="s">
        <v>28</v>
      </c>
      <c r="AL2" s="522"/>
    </row>
    <row r="3" spans="1:38" ht="21.75" customHeight="1" thickBot="1">
      <c r="A3" s="203" t="s">
        <v>50</v>
      </c>
      <c r="B3" s="85"/>
      <c r="C3" s="85"/>
      <c r="D3" s="129"/>
      <c r="E3" s="129"/>
      <c r="F3" s="129"/>
      <c r="G3" s="129"/>
      <c r="H3" s="129"/>
      <c r="I3" s="129"/>
      <c r="J3" s="129"/>
      <c r="K3" s="129"/>
      <c r="L3" s="129"/>
      <c r="M3" s="129"/>
      <c r="N3" s="129"/>
      <c r="O3" s="129"/>
      <c r="P3" s="129"/>
      <c r="Q3" s="129"/>
      <c r="R3" s="129"/>
      <c r="S3" s="129"/>
      <c r="T3" s="129"/>
      <c r="U3" s="204" t="s">
        <v>51</v>
      </c>
      <c r="W3" s="525"/>
      <c r="X3" s="527"/>
      <c r="Y3" s="527"/>
      <c r="Z3" s="527"/>
      <c r="AA3" s="304" t="s">
        <v>40</v>
      </c>
      <c r="AB3" s="304" t="s">
        <v>227</v>
      </c>
      <c r="AC3" s="304" t="s">
        <v>40</v>
      </c>
      <c r="AD3" s="304" t="s">
        <v>230</v>
      </c>
      <c r="AE3" s="304" t="s">
        <v>40</v>
      </c>
      <c r="AF3" s="304" t="s">
        <v>230</v>
      </c>
      <c r="AG3" s="304" t="s">
        <v>40</v>
      </c>
      <c r="AH3" s="304" t="s">
        <v>230</v>
      </c>
      <c r="AI3" s="304" t="s">
        <v>40</v>
      </c>
      <c r="AJ3" s="304" t="s">
        <v>230</v>
      </c>
      <c r="AK3" s="304" t="s">
        <v>40</v>
      </c>
      <c r="AL3" s="304" t="s">
        <v>230</v>
      </c>
    </row>
    <row r="4" spans="1:38" ht="39" customHeight="1" thickTop="1">
      <c r="A4" s="502" t="s">
        <v>182</v>
      </c>
      <c r="B4" s="509" t="s">
        <v>254</v>
      </c>
      <c r="C4" s="505"/>
      <c r="D4" s="516" t="s">
        <v>231</v>
      </c>
      <c r="E4" s="517"/>
      <c r="F4" s="517"/>
      <c r="G4" s="517"/>
      <c r="H4" s="517"/>
      <c r="I4" s="517"/>
      <c r="J4" s="517"/>
      <c r="K4" s="517"/>
      <c r="L4" s="517"/>
      <c r="M4" s="517"/>
      <c r="N4" s="517"/>
      <c r="O4" s="517"/>
      <c r="P4" s="517"/>
      <c r="Q4" s="517"/>
      <c r="R4" s="517"/>
      <c r="S4" s="517"/>
      <c r="T4" s="517"/>
      <c r="U4" s="504" t="s">
        <v>183</v>
      </c>
      <c r="W4" s="311" t="s">
        <v>184</v>
      </c>
      <c r="X4" s="303">
        <v>0</v>
      </c>
      <c r="Y4" s="306">
        <v>6</v>
      </c>
      <c r="Z4" s="306">
        <v>6</v>
      </c>
      <c r="AA4" s="303">
        <v>0</v>
      </c>
      <c r="AB4" s="303">
        <v>0</v>
      </c>
      <c r="AC4" s="303">
        <v>0</v>
      </c>
      <c r="AD4" s="303">
        <v>0</v>
      </c>
      <c r="AE4" s="303">
        <v>0</v>
      </c>
      <c r="AF4" s="306">
        <v>1</v>
      </c>
      <c r="AG4" s="303">
        <v>0</v>
      </c>
      <c r="AH4" s="303">
        <v>0</v>
      </c>
      <c r="AI4" s="303">
        <v>0</v>
      </c>
      <c r="AJ4" s="306">
        <v>5</v>
      </c>
      <c r="AK4" s="303">
        <v>0</v>
      </c>
      <c r="AL4" s="303">
        <v>0</v>
      </c>
    </row>
    <row r="5" spans="1:38" ht="38.25" customHeight="1">
      <c r="A5" s="503"/>
      <c r="B5" s="510"/>
      <c r="C5" s="506"/>
      <c r="D5" s="501" t="s">
        <v>232</v>
      </c>
      <c r="E5" s="501"/>
      <c r="F5" s="501"/>
      <c r="G5" s="501"/>
      <c r="H5" s="501"/>
      <c r="I5" s="501"/>
      <c r="J5" s="501"/>
      <c r="K5" s="501"/>
      <c r="L5" s="501"/>
      <c r="M5" s="501"/>
      <c r="N5" s="501"/>
      <c r="O5" s="501"/>
      <c r="P5" s="501"/>
      <c r="Q5" s="501"/>
      <c r="R5" s="501"/>
      <c r="S5" s="501"/>
      <c r="T5" s="501"/>
      <c r="U5" s="495"/>
      <c r="W5" s="311" t="s">
        <v>185</v>
      </c>
      <c r="X5" s="303">
        <v>0</v>
      </c>
      <c r="Y5" s="306">
        <v>0</v>
      </c>
      <c r="Z5" s="306">
        <v>0</v>
      </c>
      <c r="AA5" s="303">
        <v>0</v>
      </c>
      <c r="AB5" s="303">
        <v>0</v>
      </c>
      <c r="AC5" s="303">
        <v>0</v>
      </c>
      <c r="AD5" s="303">
        <v>0</v>
      </c>
      <c r="AE5" s="303">
        <v>0</v>
      </c>
      <c r="AF5" s="303">
        <v>0</v>
      </c>
      <c r="AG5" s="303">
        <v>0</v>
      </c>
      <c r="AH5" s="308">
        <v>0</v>
      </c>
      <c r="AI5" s="303">
        <v>0</v>
      </c>
      <c r="AJ5" s="303">
        <v>0</v>
      </c>
      <c r="AK5" s="303">
        <v>0</v>
      </c>
      <c r="AL5" s="303">
        <v>0</v>
      </c>
    </row>
    <row r="6" spans="1:38" ht="32.25" customHeight="1">
      <c r="A6" s="503"/>
      <c r="B6" s="513" t="s">
        <v>253</v>
      </c>
      <c r="C6" s="335"/>
      <c r="D6" s="511" t="s">
        <v>16</v>
      </c>
      <c r="E6" s="511"/>
      <c r="F6" s="338"/>
      <c r="G6" s="511" t="s">
        <v>233</v>
      </c>
      <c r="H6" s="511"/>
      <c r="I6" s="338"/>
      <c r="J6" s="511" t="s">
        <v>234</v>
      </c>
      <c r="K6" s="511"/>
      <c r="L6" s="338"/>
      <c r="M6" s="511" t="s">
        <v>235</v>
      </c>
      <c r="N6" s="511"/>
      <c r="O6" s="338"/>
      <c r="P6" s="511" t="s">
        <v>237</v>
      </c>
      <c r="Q6" s="511"/>
      <c r="R6" s="338"/>
      <c r="S6" s="511" t="s">
        <v>238</v>
      </c>
      <c r="T6" s="511"/>
      <c r="U6" s="495"/>
      <c r="W6" s="311" t="s">
        <v>186</v>
      </c>
      <c r="X6" s="303">
        <v>0</v>
      </c>
      <c r="Y6" s="306">
        <v>5</v>
      </c>
      <c r="Z6" s="306">
        <v>5</v>
      </c>
      <c r="AA6" s="303">
        <v>0</v>
      </c>
      <c r="AB6" s="303">
        <v>0</v>
      </c>
      <c r="AC6" s="303">
        <v>0</v>
      </c>
      <c r="AD6" s="306">
        <v>5</v>
      </c>
      <c r="AE6" s="303">
        <v>0</v>
      </c>
      <c r="AF6" s="303">
        <v>0</v>
      </c>
      <c r="AG6" s="303">
        <v>0</v>
      </c>
      <c r="AH6" s="303">
        <v>0</v>
      </c>
      <c r="AI6" s="303">
        <v>0</v>
      </c>
      <c r="AJ6" s="303">
        <v>0</v>
      </c>
      <c r="AK6" s="303">
        <v>0</v>
      </c>
      <c r="AL6" s="303">
        <v>0</v>
      </c>
    </row>
    <row r="7" spans="1:38" ht="27.75" customHeight="1">
      <c r="A7" s="503"/>
      <c r="B7" s="514"/>
      <c r="C7" s="336"/>
      <c r="D7" s="500" t="s">
        <v>46</v>
      </c>
      <c r="E7" s="500"/>
      <c r="F7" s="339"/>
      <c r="G7" s="500" t="s">
        <v>19</v>
      </c>
      <c r="H7" s="500"/>
      <c r="I7" s="339"/>
      <c r="J7" s="500" t="s">
        <v>22</v>
      </c>
      <c r="K7" s="500"/>
      <c r="L7" s="339"/>
      <c r="M7" s="500" t="s">
        <v>236</v>
      </c>
      <c r="N7" s="500"/>
      <c r="O7" s="339"/>
      <c r="P7" s="500" t="s">
        <v>26</v>
      </c>
      <c r="Q7" s="500"/>
      <c r="R7" s="339"/>
      <c r="S7" s="500" t="s">
        <v>47</v>
      </c>
      <c r="T7" s="500"/>
      <c r="U7" s="495"/>
      <c r="W7" s="311"/>
      <c r="X7" s="303"/>
      <c r="Y7" s="306"/>
      <c r="Z7" s="306"/>
      <c r="AA7" s="303"/>
      <c r="AB7" s="303"/>
      <c r="AC7" s="303"/>
      <c r="AD7" s="306"/>
      <c r="AE7" s="303"/>
      <c r="AF7" s="303"/>
      <c r="AG7" s="303"/>
      <c r="AH7" s="303"/>
      <c r="AI7" s="303"/>
      <c r="AJ7" s="303"/>
      <c r="AK7" s="303"/>
      <c r="AL7" s="303"/>
    </row>
    <row r="8" spans="1:38" ht="22.5" customHeight="1">
      <c r="A8" s="503"/>
      <c r="B8" s="514"/>
      <c r="C8" s="336"/>
      <c r="D8" s="313" t="s">
        <v>40</v>
      </c>
      <c r="E8" s="313" t="s">
        <v>227</v>
      </c>
      <c r="F8" s="340"/>
      <c r="G8" s="313" t="s">
        <v>40</v>
      </c>
      <c r="H8" s="313" t="s">
        <v>227</v>
      </c>
      <c r="I8" s="340"/>
      <c r="J8" s="313" t="s">
        <v>40</v>
      </c>
      <c r="K8" s="313" t="s">
        <v>227</v>
      </c>
      <c r="L8" s="340"/>
      <c r="M8" s="313" t="s">
        <v>40</v>
      </c>
      <c r="N8" s="313" t="s">
        <v>227</v>
      </c>
      <c r="O8" s="340"/>
      <c r="P8" s="313" t="s">
        <v>40</v>
      </c>
      <c r="Q8" s="313" t="s">
        <v>227</v>
      </c>
      <c r="R8" s="340"/>
      <c r="S8" s="313" t="s">
        <v>40</v>
      </c>
      <c r="T8" s="313" t="s">
        <v>227</v>
      </c>
      <c r="U8" s="495"/>
      <c r="W8" s="311" t="s">
        <v>187</v>
      </c>
      <c r="X8" s="303">
        <v>0</v>
      </c>
      <c r="Y8" s="306">
        <v>1</v>
      </c>
      <c r="Z8" s="306">
        <v>1</v>
      </c>
      <c r="AA8" s="303">
        <v>0</v>
      </c>
      <c r="AB8" s="303">
        <v>0</v>
      </c>
      <c r="AC8" s="303">
        <v>0</v>
      </c>
      <c r="AD8" s="303">
        <v>0</v>
      </c>
      <c r="AE8" s="303">
        <v>0</v>
      </c>
      <c r="AF8" s="303">
        <v>0</v>
      </c>
      <c r="AG8" s="303">
        <v>0</v>
      </c>
      <c r="AH8" s="306">
        <v>1</v>
      </c>
      <c r="AI8" s="303">
        <v>0</v>
      </c>
      <c r="AJ8" s="303">
        <v>0</v>
      </c>
      <c r="AK8" s="303">
        <v>0</v>
      </c>
      <c r="AL8" s="303">
        <v>0</v>
      </c>
    </row>
    <row r="9" spans="1:38" ht="28.5" customHeight="1">
      <c r="A9" s="503"/>
      <c r="B9" s="515"/>
      <c r="C9" s="337"/>
      <c r="D9" s="151" t="s">
        <v>44</v>
      </c>
      <c r="E9" s="151" t="s">
        <v>45</v>
      </c>
      <c r="F9" s="341"/>
      <c r="G9" s="151" t="s">
        <v>44</v>
      </c>
      <c r="H9" s="151" t="s">
        <v>45</v>
      </c>
      <c r="I9" s="341"/>
      <c r="J9" s="151" t="s">
        <v>44</v>
      </c>
      <c r="K9" s="151" t="s">
        <v>45</v>
      </c>
      <c r="L9" s="341"/>
      <c r="M9" s="151" t="s">
        <v>44</v>
      </c>
      <c r="N9" s="151" t="s">
        <v>45</v>
      </c>
      <c r="O9" s="341"/>
      <c r="P9" s="151" t="s">
        <v>44</v>
      </c>
      <c r="Q9" s="151" t="s">
        <v>45</v>
      </c>
      <c r="R9" s="341"/>
      <c r="S9" s="151" t="s">
        <v>44</v>
      </c>
      <c r="T9" s="151" t="s">
        <v>45</v>
      </c>
      <c r="U9" s="495"/>
      <c r="W9" s="311"/>
      <c r="X9" s="303"/>
      <c r="Y9" s="306"/>
      <c r="Z9" s="306"/>
      <c r="AA9" s="303"/>
      <c r="AB9" s="303"/>
      <c r="AC9" s="303"/>
      <c r="AD9" s="303"/>
      <c r="AE9" s="303"/>
      <c r="AF9" s="303"/>
      <c r="AG9" s="303"/>
      <c r="AH9" s="306"/>
      <c r="AI9" s="303"/>
      <c r="AJ9" s="303"/>
      <c r="AK9" s="303"/>
      <c r="AL9" s="303"/>
    </row>
    <row r="10" spans="1:38" ht="26.25" customHeight="1">
      <c r="A10" s="273" t="s">
        <v>184</v>
      </c>
      <c r="B10" s="344">
        <v>6</v>
      </c>
      <c r="C10" s="344"/>
      <c r="D10" s="344">
        <v>0</v>
      </c>
      <c r="E10" s="344">
        <v>0</v>
      </c>
      <c r="F10" s="344"/>
      <c r="G10" s="344">
        <v>0</v>
      </c>
      <c r="H10" s="344">
        <v>0</v>
      </c>
      <c r="I10" s="344"/>
      <c r="J10" s="344">
        <v>0</v>
      </c>
      <c r="K10" s="344">
        <v>1</v>
      </c>
      <c r="L10" s="344"/>
      <c r="M10" s="344">
        <v>0</v>
      </c>
      <c r="N10" s="344">
        <v>0</v>
      </c>
      <c r="O10" s="344"/>
      <c r="P10" s="344">
        <v>0</v>
      </c>
      <c r="Q10" s="344">
        <v>5</v>
      </c>
      <c r="R10" s="344"/>
      <c r="S10" s="344">
        <v>0</v>
      </c>
      <c r="T10" s="344">
        <v>0</v>
      </c>
      <c r="U10" s="274" t="s">
        <v>199</v>
      </c>
      <c r="W10" s="311" t="s">
        <v>188</v>
      </c>
      <c r="X10" s="306">
        <v>3</v>
      </c>
      <c r="Y10" s="306">
        <v>45</v>
      </c>
      <c r="Z10" s="306">
        <v>48</v>
      </c>
      <c r="AA10" s="309">
        <v>0</v>
      </c>
      <c r="AB10" s="306">
        <v>3</v>
      </c>
      <c r="AC10" s="306">
        <v>3</v>
      </c>
      <c r="AD10" s="306">
        <v>31</v>
      </c>
      <c r="AE10" s="303">
        <v>0</v>
      </c>
      <c r="AF10" s="306">
        <v>5</v>
      </c>
      <c r="AG10" s="303">
        <v>0</v>
      </c>
      <c r="AH10" s="306">
        <v>3</v>
      </c>
      <c r="AI10" s="303">
        <v>0</v>
      </c>
      <c r="AJ10" s="306">
        <v>2</v>
      </c>
      <c r="AK10" s="303">
        <v>0</v>
      </c>
      <c r="AL10" s="306">
        <v>4</v>
      </c>
    </row>
    <row r="11" spans="1:38" ht="26.25" customHeight="1">
      <c r="A11" s="14" t="s">
        <v>185</v>
      </c>
      <c r="B11" s="345">
        <v>0</v>
      </c>
      <c r="C11" s="345"/>
      <c r="D11" s="345">
        <v>0</v>
      </c>
      <c r="E11" s="345">
        <v>0</v>
      </c>
      <c r="F11" s="345"/>
      <c r="G11" s="345">
        <v>0</v>
      </c>
      <c r="H11" s="345">
        <v>0</v>
      </c>
      <c r="I11" s="345"/>
      <c r="J11" s="345">
        <v>0</v>
      </c>
      <c r="K11" s="345">
        <v>0</v>
      </c>
      <c r="L11" s="345"/>
      <c r="M11" s="345">
        <v>0</v>
      </c>
      <c r="N11" s="345">
        <v>0</v>
      </c>
      <c r="O11" s="345"/>
      <c r="P11" s="345">
        <v>0</v>
      </c>
      <c r="Q11" s="345">
        <v>0</v>
      </c>
      <c r="R11" s="345"/>
      <c r="S11" s="345">
        <v>0</v>
      </c>
      <c r="T11" s="345">
        <v>0</v>
      </c>
      <c r="U11" s="269" t="s">
        <v>200</v>
      </c>
      <c r="W11" s="311" t="s">
        <v>189</v>
      </c>
      <c r="X11" s="303">
        <v>0</v>
      </c>
      <c r="Y11" s="306">
        <v>2</v>
      </c>
      <c r="Z11" s="306">
        <v>2</v>
      </c>
      <c r="AA11" s="303">
        <v>0</v>
      </c>
      <c r="AB11" s="303">
        <v>0</v>
      </c>
      <c r="AC11" s="303">
        <v>0</v>
      </c>
      <c r="AD11" s="306">
        <v>2</v>
      </c>
      <c r="AE11" s="303">
        <v>0</v>
      </c>
      <c r="AF11" s="303">
        <v>0</v>
      </c>
      <c r="AG11" s="303">
        <v>0</v>
      </c>
      <c r="AH11" s="303">
        <v>0</v>
      </c>
      <c r="AI11" s="303">
        <v>0</v>
      </c>
      <c r="AJ11" s="303">
        <v>0</v>
      </c>
      <c r="AK11" s="303">
        <v>0</v>
      </c>
      <c r="AL11" s="303">
        <v>0</v>
      </c>
    </row>
    <row r="12" spans="1:38" ht="26.25" customHeight="1">
      <c r="A12" s="14" t="s">
        <v>186</v>
      </c>
      <c r="B12" s="345">
        <v>5</v>
      </c>
      <c r="C12" s="345"/>
      <c r="D12" s="345">
        <v>0</v>
      </c>
      <c r="E12" s="345">
        <v>0</v>
      </c>
      <c r="F12" s="345"/>
      <c r="G12" s="345">
        <v>0</v>
      </c>
      <c r="H12" s="345">
        <v>5</v>
      </c>
      <c r="I12" s="345"/>
      <c r="J12" s="345">
        <v>0</v>
      </c>
      <c r="K12" s="345">
        <v>0</v>
      </c>
      <c r="L12" s="345"/>
      <c r="M12" s="345">
        <v>0</v>
      </c>
      <c r="N12" s="345">
        <v>0</v>
      </c>
      <c r="O12" s="345"/>
      <c r="P12" s="345">
        <v>0</v>
      </c>
      <c r="Q12" s="345">
        <v>0</v>
      </c>
      <c r="R12" s="345"/>
      <c r="S12" s="345">
        <v>0</v>
      </c>
      <c r="T12" s="345">
        <v>0</v>
      </c>
      <c r="U12" s="269" t="s">
        <v>201</v>
      </c>
      <c r="W12" s="311" t="s">
        <v>190</v>
      </c>
      <c r="X12" s="303">
        <v>0</v>
      </c>
      <c r="Y12" s="306">
        <v>5</v>
      </c>
      <c r="Z12" s="306">
        <v>5</v>
      </c>
      <c r="AA12" s="303">
        <v>0</v>
      </c>
      <c r="AB12" s="303">
        <v>0</v>
      </c>
      <c r="AC12" s="303">
        <v>0</v>
      </c>
      <c r="AD12" s="303">
        <v>0</v>
      </c>
      <c r="AE12" s="303">
        <v>0</v>
      </c>
      <c r="AF12" s="303">
        <v>0</v>
      </c>
      <c r="AG12" s="303">
        <v>0</v>
      </c>
      <c r="AH12" s="303">
        <v>0</v>
      </c>
      <c r="AI12" s="303">
        <v>0</v>
      </c>
      <c r="AJ12" s="306">
        <v>5</v>
      </c>
      <c r="AK12" s="303">
        <v>0</v>
      </c>
      <c r="AL12" s="303">
        <v>0</v>
      </c>
    </row>
    <row r="13" spans="1:38" ht="26.25" customHeight="1">
      <c r="A13" s="14" t="s">
        <v>187</v>
      </c>
      <c r="B13" s="345">
        <v>1</v>
      </c>
      <c r="C13" s="345"/>
      <c r="D13" s="345">
        <v>0</v>
      </c>
      <c r="E13" s="345">
        <v>0</v>
      </c>
      <c r="F13" s="345"/>
      <c r="G13" s="345">
        <v>0</v>
      </c>
      <c r="H13" s="345">
        <v>0</v>
      </c>
      <c r="I13" s="345"/>
      <c r="J13" s="345">
        <v>0</v>
      </c>
      <c r="K13" s="345">
        <v>0</v>
      </c>
      <c r="L13" s="345"/>
      <c r="M13" s="345">
        <v>0</v>
      </c>
      <c r="N13" s="345">
        <v>1</v>
      </c>
      <c r="O13" s="345"/>
      <c r="P13" s="345">
        <v>0</v>
      </c>
      <c r="Q13" s="345">
        <v>0</v>
      </c>
      <c r="R13" s="345"/>
      <c r="S13" s="345">
        <v>0</v>
      </c>
      <c r="T13" s="345">
        <v>0</v>
      </c>
      <c r="U13" s="269" t="s">
        <v>202</v>
      </c>
      <c r="W13" s="311" t="s">
        <v>191</v>
      </c>
      <c r="X13" s="303">
        <v>0</v>
      </c>
      <c r="Y13" s="306">
        <v>4</v>
      </c>
      <c r="Z13" s="306">
        <v>4</v>
      </c>
      <c r="AA13" s="303">
        <v>0</v>
      </c>
      <c r="AB13" s="303">
        <v>0</v>
      </c>
      <c r="AC13" s="303">
        <v>0</v>
      </c>
      <c r="AD13" s="306">
        <v>2</v>
      </c>
      <c r="AE13" s="303">
        <v>0</v>
      </c>
      <c r="AF13" s="303">
        <v>0</v>
      </c>
      <c r="AG13" s="303">
        <v>0</v>
      </c>
      <c r="AH13" s="306">
        <v>2</v>
      </c>
      <c r="AI13" s="303">
        <v>0</v>
      </c>
      <c r="AJ13" s="303">
        <v>0</v>
      </c>
      <c r="AK13" s="303">
        <v>0</v>
      </c>
      <c r="AL13" s="303">
        <v>0</v>
      </c>
    </row>
    <row r="14" spans="1:38" ht="26.25" customHeight="1">
      <c r="A14" s="14" t="s">
        <v>188</v>
      </c>
      <c r="B14" s="345">
        <v>52</v>
      </c>
      <c r="C14" s="345"/>
      <c r="D14" s="345">
        <v>0</v>
      </c>
      <c r="E14" s="345">
        <v>3</v>
      </c>
      <c r="F14" s="345"/>
      <c r="G14" s="345">
        <v>3</v>
      </c>
      <c r="H14" s="345">
        <v>30</v>
      </c>
      <c r="I14" s="345"/>
      <c r="J14" s="345">
        <v>0</v>
      </c>
      <c r="K14" s="345">
        <v>5</v>
      </c>
      <c r="L14" s="345"/>
      <c r="M14" s="345">
        <v>0</v>
      </c>
      <c r="N14" s="345">
        <v>4</v>
      </c>
      <c r="O14" s="345"/>
      <c r="P14" s="345">
        <v>0</v>
      </c>
      <c r="Q14" s="345">
        <v>3</v>
      </c>
      <c r="R14" s="345"/>
      <c r="S14" s="345">
        <v>0</v>
      </c>
      <c r="T14" s="345">
        <v>4</v>
      </c>
      <c r="U14" s="269" t="s">
        <v>203</v>
      </c>
      <c r="W14" s="311" t="s">
        <v>192</v>
      </c>
      <c r="X14" s="303">
        <v>0</v>
      </c>
      <c r="Y14" s="306">
        <v>1</v>
      </c>
      <c r="Z14" s="306">
        <v>1</v>
      </c>
      <c r="AA14" s="303">
        <v>0</v>
      </c>
      <c r="AB14" s="303">
        <v>0</v>
      </c>
      <c r="AC14" s="303">
        <v>0</v>
      </c>
      <c r="AD14" s="303">
        <v>0</v>
      </c>
      <c r="AE14" s="303">
        <v>0</v>
      </c>
      <c r="AF14" s="306">
        <v>1</v>
      </c>
      <c r="AG14" s="303">
        <v>0</v>
      </c>
      <c r="AH14" s="303">
        <v>0</v>
      </c>
      <c r="AI14" s="303">
        <v>0</v>
      </c>
      <c r="AJ14" s="303">
        <v>0</v>
      </c>
      <c r="AK14" s="303">
        <v>0</v>
      </c>
      <c r="AL14" s="303">
        <v>0</v>
      </c>
    </row>
    <row r="15" spans="1:38" ht="26.25" customHeight="1">
      <c r="A15" s="14" t="s">
        <v>189</v>
      </c>
      <c r="B15" s="345">
        <v>2</v>
      </c>
      <c r="C15" s="345"/>
      <c r="D15" s="345">
        <v>0</v>
      </c>
      <c r="E15" s="345">
        <v>0</v>
      </c>
      <c r="F15" s="345"/>
      <c r="G15" s="345">
        <v>0</v>
      </c>
      <c r="H15" s="345">
        <v>2</v>
      </c>
      <c r="I15" s="345"/>
      <c r="J15" s="345">
        <v>0</v>
      </c>
      <c r="K15" s="345">
        <v>0</v>
      </c>
      <c r="L15" s="345"/>
      <c r="M15" s="345">
        <v>0</v>
      </c>
      <c r="N15" s="345">
        <v>0</v>
      </c>
      <c r="O15" s="345"/>
      <c r="P15" s="345">
        <v>0</v>
      </c>
      <c r="Q15" s="345">
        <v>0</v>
      </c>
      <c r="R15" s="345"/>
      <c r="S15" s="345">
        <v>0</v>
      </c>
      <c r="T15" s="345">
        <v>0</v>
      </c>
      <c r="U15" s="269" t="s">
        <v>204</v>
      </c>
      <c r="W15" s="311" t="s">
        <v>193</v>
      </c>
      <c r="X15" s="303">
        <v>0</v>
      </c>
      <c r="Y15" s="306">
        <v>9</v>
      </c>
      <c r="Z15" s="306">
        <v>9</v>
      </c>
      <c r="AA15" s="303">
        <v>0</v>
      </c>
      <c r="AB15" s="303">
        <v>0</v>
      </c>
      <c r="AC15" s="303">
        <v>0</v>
      </c>
      <c r="AD15" s="303">
        <v>0</v>
      </c>
      <c r="AE15" s="303">
        <v>0</v>
      </c>
      <c r="AF15" s="303">
        <v>0</v>
      </c>
      <c r="AG15" s="303">
        <v>0</v>
      </c>
      <c r="AH15" s="303">
        <v>0</v>
      </c>
      <c r="AI15" s="303">
        <v>0</v>
      </c>
      <c r="AJ15" s="306">
        <v>9</v>
      </c>
      <c r="AK15" s="303">
        <v>0</v>
      </c>
      <c r="AL15" s="303">
        <v>0</v>
      </c>
    </row>
    <row r="16" spans="1:38" ht="26.25" customHeight="1">
      <c r="A16" s="14" t="s">
        <v>190</v>
      </c>
      <c r="B16" s="345">
        <v>5</v>
      </c>
      <c r="C16" s="345"/>
      <c r="D16" s="345">
        <v>0</v>
      </c>
      <c r="E16" s="345">
        <v>0</v>
      </c>
      <c r="F16" s="345"/>
      <c r="G16" s="345">
        <v>0</v>
      </c>
      <c r="H16" s="345">
        <v>0</v>
      </c>
      <c r="I16" s="345"/>
      <c r="J16" s="345">
        <v>0</v>
      </c>
      <c r="K16" s="345">
        <v>0</v>
      </c>
      <c r="L16" s="345"/>
      <c r="M16" s="345">
        <v>0</v>
      </c>
      <c r="N16" s="345">
        <v>0</v>
      </c>
      <c r="O16" s="345"/>
      <c r="P16" s="345">
        <v>0</v>
      </c>
      <c r="Q16" s="345">
        <v>5</v>
      </c>
      <c r="R16" s="345"/>
      <c r="S16" s="345">
        <v>0</v>
      </c>
      <c r="T16" s="345">
        <v>0</v>
      </c>
      <c r="U16" s="269" t="s">
        <v>205</v>
      </c>
      <c r="W16" s="311" t="s">
        <v>194</v>
      </c>
      <c r="X16" s="303">
        <v>0</v>
      </c>
      <c r="Y16" s="306">
        <v>0</v>
      </c>
      <c r="Z16" s="306">
        <v>0</v>
      </c>
      <c r="AA16" s="303">
        <v>0</v>
      </c>
      <c r="AB16" s="303">
        <v>0</v>
      </c>
      <c r="AC16" s="303">
        <v>0</v>
      </c>
      <c r="AD16" s="303">
        <v>0</v>
      </c>
      <c r="AE16" s="303">
        <v>0</v>
      </c>
      <c r="AF16" s="303">
        <v>0</v>
      </c>
      <c r="AG16" s="303">
        <v>0</v>
      </c>
      <c r="AH16" s="303">
        <v>0</v>
      </c>
      <c r="AI16" s="303">
        <v>0</v>
      </c>
      <c r="AJ16" s="303">
        <v>0</v>
      </c>
      <c r="AK16" s="303">
        <v>0</v>
      </c>
      <c r="AL16" s="303">
        <v>0</v>
      </c>
    </row>
    <row r="17" spans="1:38" ht="26.25" customHeight="1">
      <c r="A17" s="14" t="s">
        <v>191</v>
      </c>
      <c r="B17" s="345">
        <v>2</v>
      </c>
      <c r="C17" s="345"/>
      <c r="D17" s="345">
        <v>0</v>
      </c>
      <c r="E17" s="345">
        <v>0</v>
      </c>
      <c r="F17" s="345"/>
      <c r="G17" s="345">
        <v>0</v>
      </c>
      <c r="H17" s="345">
        <v>1</v>
      </c>
      <c r="I17" s="345"/>
      <c r="J17" s="345">
        <v>0</v>
      </c>
      <c r="K17" s="345">
        <v>0</v>
      </c>
      <c r="L17" s="345"/>
      <c r="M17" s="345">
        <v>0</v>
      </c>
      <c r="N17" s="345">
        <v>1</v>
      </c>
      <c r="O17" s="345"/>
      <c r="P17" s="345">
        <v>0</v>
      </c>
      <c r="Q17" s="345">
        <v>0</v>
      </c>
      <c r="R17" s="345"/>
      <c r="S17" s="345">
        <v>0</v>
      </c>
      <c r="T17" s="345">
        <v>0</v>
      </c>
      <c r="U17" s="269" t="s">
        <v>206</v>
      </c>
      <c r="W17" s="311" t="s">
        <v>195</v>
      </c>
      <c r="X17" s="303">
        <v>0</v>
      </c>
      <c r="Y17" s="306">
        <v>0</v>
      </c>
      <c r="Z17" s="306">
        <v>0</v>
      </c>
      <c r="AA17" s="303">
        <v>0</v>
      </c>
      <c r="AB17" s="303">
        <v>0</v>
      </c>
      <c r="AC17" s="303">
        <v>0</v>
      </c>
      <c r="AD17" s="303">
        <v>0</v>
      </c>
      <c r="AE17" s="303">
        <v>0</v>
      </c>
      <c r="AF17" s="303">
        <v>0</v>
      </c>
      <c r="AG17" s="303">
        <v>0</v>
      </c>
      <c r="AH17" s="303">
        <v>0</v>
      </c>
      <c r="AI17" s="303">
        <v>0</v>
      </c>
      <c r="AJ17" s="303">
        <v>0</v>
      </c>
      <c r="AK17" s="303">
        <v>0</v>
      </c>
      <c r="AL17" s="303">
        <v>0</v>
      </c>
    </row>
    <row r="18" spans="1:38" ht="26.25" customHeight="1">
      <c r="A18" s="14" t="s">
        <v>192</v>
      </c>
      <c r="B18" s="345">
        <v>1</v>
      </c>
      <c r="C18" s="345"/>
      <c r="D18" s="345">
        <v>0</v>
      </c>
      <c r="E18" s="345">
        <v>0</v>
      </c>
      <c r="F18" s="345"/>
      <c r="G18" s="345">
        <v>0</v>
      </c>
      <c r="H18" s="345">
        <v>0</v>
      </c>
      <c r="I18" s="345"/>
      <c r="J18" s="345">
        <v>0</v>
      </c>
      <c r="K18" s="345">
        <v>1</v>
      </c>
      <c r="L18" s="345"/>
      <c r="M18" s="345">
        <v>0</v>
      </c>
      <c r="N18" s="345">
        <v>0</v>
      </c>
      <c r="O18" s="345"/>
      <c r="P18" s="345">
        <v>0</v>
      </c>
      <c r="Q18" s="345">
        <v>0</v>
      </c>
      <c r="R18" s="345"/>
      <c r="S18" s="345">
        <v>0</v>
      </c>
      <c r="T18" s="345">
        <v>0</v>
      </c>
      <c r="U18" s="269" t="s">
        <v>207</v>
      </c>
      <c r="W18" s="311" t="s">
        <v>196</v>
      </c>
      <c r="X18" s="303">
        <v>0</v>
      </c>
      <c r="Y18" s="306">
        <v>0</v>
      </c>
      <c r="Z18" s="306">
        <v>0</v>
      </c>
      <c r="AA18" s="303">
        <v>0</v>
      </c>
      <c r="AB18" s="303">
        <v>0</v>
      </c>
      <c r="AC18" s="303">
        <v>0</v>
      </c>
      <c r="AD18" s="303">
        <v>0</v>
      </c>
      <c r="AE18" s="303">
        <v>0</v>
      </c>
      <c r="AF18" s="303">
        <v>0</v>
      </c>
      <c r="AG18" s="303">
        <v>0</v>
      </c>
      <c r="AH18" s="303">
        <v>0</v>
      </c>
      <c r="AI18" s="303">
        <v>0</v>
      </c>
      <c r="AJ18" s="303">
        <v>0</v>
      </c>
      <c r="AK18" s="303">
        <v>0</v>
      </c>
      <c r="AL18" s="303">
        <v>0</v>
      </c>
    </row>
    <row r="19" spans="1:38" ht="26.25" customHeight="1">
      <c r="A19" s="14" t="s">
        <v>193</v>
      </c>
      <c r="B19" s="345">
        <v>8</v>
      </c>
      <c r="C19" s="345"/>
      <c r="D19" s="345">
        <v>0</v>
      </c>
      <c r="E19" s="345">
        <v>0</v>
      </c>
      <c r="F19" s="345"/>
      <c r="G19" s="345">
        <v>0</v>
      </c>
      <c r="H19" s="345">
        <v>0</v>
      </c>
      <c r="I19" s="345"/>
      <c r="J19" s="345">
        <v>0</v>
      </c>
      <c r="K19" s="345">
        <v>0</v>
      </c>
      <c r="L19" s="345"/>
      <c r="M19" s="345">
        <v>0</v>
      </c>
      <c r="N19" s="345">
        <v>0</v>
      </c>
      <c r="O19" s="345"/>
      <c r="P19" s="345">
        <v>0</v>
      </c>
      <c r="Q19" s="345">
        <v>8</v>
      </c>
      <c r="R19" s="345"/>
      <c r="S19" s="345">
        <v>0</v>
      </c>
      <c r="T19" s="345">
        <v>0</v>
      </c>
      <c r="U19" s="269" t="s">
        <v>208</v>
      </c>
      <c r="W19" s="311" t="s">
        <v>197</v>
      </c>
      <c r="X19" s="303">
        <v>0</v>
      </c>
      <c r="Y19" s="307">
        <v>3</v>
      </c>
      <c r="Z19" s="307">
        <v>3</v>
      </c>
      <c r="AA19" s="303">
        <v>0</v>
      </c>
      <c r="AB19" s="303">
        <v>0</v>
      </c>
      <c r="AC19" s="303">
        <v>0</v>
      </c>
      <c r="AD19" s="307">
        <v>2</v>
      </c>
      <c r="AE19" s="303">
        <v>0</v>
      </c>
      <c r="AF19" s="305">
        <v>0</v>
      </c>
      <c r="AG19" s="303">
        <v>0</v>
      </c>
      <c r="AH19" s="305">
        <v>0</v>
      </c>
      <c r="AI19" s="305">
        <v>0</v>
      </c>
      <c r="AJ19" s="307">
        <v>1</v>
      </c>
      <c r="AK19" s="305">
        <v>0</v>
      </c>
      <c r="AL19" s="305">
        <v>0</v>
      </c>
    </row>
    <row r="20" spans="1:38" ht="26.25" customHeight="1">
      <c r="A20" s="14" t="s">
        <v>194</v>
      </c>
      <c r="B20" s="345">
        <v>0</v>
      </c>
      <c r="C20" s="345"/>
      <c r="D20" s="345">
        <v>0</v>
      </c>
      <c r="E20" s="345">
        <v>0</v>
      </c>
      <c r="F20" s="345"/>
      <c r="G20" s="345">
        <v>0</v>
      </c>
      <c r="H20" s="345">
        <v>0</v>
      </c>
      <c r="I20" s="345"/>
      <c r="J20" s="345">
        <v>0</v>
      </c>
      <c r="K20" s="345">
        <v>0</v>
      </c>
      <c r="L20" s="345"/>
      <c r="M20" s="345">
        <v>0</v>
      </c>
      <c r="N20" s="345">
        <v>0</v>
      </c>
      <c r="O20" s="345"/>
      <c r="P20" s="345">
        <v>0</v>
      </c>
      <c r="Q20" s="345">
        <v>0</v>
      </c>
      <c r="R20" s="345"/>
      <c r="S20" s="345">
        <v>0</v>
      </c>
      <c r="T20" s="345">
        <v>0</v>
      </c>
      <c r="U20" s="269" t="s">
        <v>209</v>
      </c>
      <c r="W20" s="311" t="s">
        <v>198</v>
      </c>
      <c r="X20" s="303">
        <v>0</v>
      </c>
      <c r="Y20" s="306">
        <v>16</v>
      </c>
      <c r="Z20" s="306">
        <v>16</v>
      </c>
      <c r="AA20" s="303">
        <v>0</v>
      </c>
      <c r="AB20" s="306">
        <v>11</v>
      </c>
      <c r="AC20" s="303">
        <v>0</v>
      </c>
      <c r="AD20" s="306">
        <v>5</v>
      </c>
      <c r="AE20" s="303">
        <v>0</v>
      </c>
      <c r="AF20" s="303">
        <v>0</v>
      </c>
      <c r="AG20" s="303">
        <v>0</v>
      </c>
      <c r="AH20" s="303">
        <v>0</v>
      </c>
      <c r="AI20" s="303">
        <v>0</v>
      </c>
      <c r="AJ20" s="303">
        <v>0</v>
      </c>
      <c r="AK20" s="303">
        <v>0</v>
      </c>
      <c r="AL20" s="303">
        <v>0</v>
      </c>
    </row>
    <row r="21" spans="1:38" ht="26.25" customHeight="1">
      <c r="A21" s="14" t="s">
        <v>195</v>
      </c>
      <c r="B21" s="345">
        <v>0</v>
      </c>
      <c r="C21" s="345"/>
      <c r="D21" s="345">
        <v>0</v>
      </c>
      <c r="E21" s="345">
        <v>0</v>
      </c>
      <c r="F21" s="345"/>
      <c r="G21" s="345">
        <v>0</v>
      </c>
      <c r="H21" s="345">
        <v>0</v>
      </c>
      <c r="I21" s="345"/>
      <c r="J21" s="345">
        <v>0</v>
      </c>
      <c r="K21" s="345">
        <v>0</v>
      </c>
      <c r="L21" s="345"/>
      <c r="M21" s="345">
        <v>0</v>
      </c>
      <c r="N21" s="345">
        <v>0</v>
      </c>
      <c r="O21" s="345"/>
      <c r="P21" s="345">
        <v>0</v>
      </c>
      <c r="Q21" s="345">
        <v>0</v>
      </c>
      <c r="R21" s="345"/>
      <c r="S21" s="345">
        <v>0</v>
      </c>
      <c r="T21" s="345">
        <v>0</v>
      </c>
      <c r="U21" s="602" t="s">
        <v>210</v>
      </c>
      <c r="W21" s="312" t="s">
        <v>218</v>
      </c>
      <c r="X21" s="306">
        <v>3</v>
      </c>
      <c r="Y21" s="306">
        <v>100</v>
      </c>
      <c r="Z21" s="306">
        <v>103</v>
      </c>
      <c r="AA21" s="303">
        <v>0</v>
      </c>
      <c r="AB21" s="306">
        <v>14</v>
      </c>
      <c r="AC21" s="306">
        <v>3</v>
      </c>
      <c r="AD21" s="306">
        <v>47</v>
      </c>
      <c r="AE21" s="303">
        <v>0</v>
      </c>
      <c r="AF21" s="306">
        <v>7</v>
      </c>
      <c r="AG21" s="303">
        <v>0</v>
      </c>
      <c r="AH21" s="306">
        <v>6</v>
      </c>
      <c r="AI21" s="303">
        <v>0</v>
      </c>
      <c r="AJ21" s="306">
        <v>22</v>
      </c>
      <c r="AK21" s="303">
        <v>0</v>
      </c>
      <c r="AL21" s="306">
        <v>4</v>
      </c>
    </row>
    <row r="22" spans="1:38" ht="26.25" customHeight="1">
      <c r="A22" s="14" t="s">
        <v>196</v>
      </c>
      <c r="B22" s="345">
        <v>0</v>
      </c>
      <c r="C22" s="345"/>
      <c r="D22" s="345">
        <v>0</v>
      </c>
      <c r="E22" s="345">
        <v>0</v>
      </c>
      <c r="F22" s="345"/>
      <c r="G22" s="345">
        <v>0</v>
      </c>
      <c r="H22" s="345">
        <v>0</v>
      </c>
      <c r="I22" s="345"/>
      <c r="J22" s="345">
        <v>0</v>
      </c>
      <c r="K22" s="345">
        <v>0</v>
      </c>
      <c r="L22" s="345"/>
      <c r="M22" s="345">
        <v>0</v>
      </c>
      <c r="N22" s="345">
        <v>0</v>
      </c>
      <c r="O22" s="345"/>
      <c r="P22" s="345">
        <v>0</v>
      </c>
      <c r="Q22" s="345">
        <v>0</v>
      </c>
      <c r="R22" s="345"/>
      <c r="S22" s="345">
        <v>0</v>
      </c>
      <c r="T22" s="345">
        <v>0</v>
      </c>
      <c r="U22" s="269" t="s">
        <v>211</v>
      </c>
    </row>
    <row r="23" spans="1:38" ht="26.25" customHeight="1">
      <c r="A23" s="14" t="s">
        <v>197</v>
      </c>
      <c r="B23" s="345">
        <v>2</v>
      </c>
      <c r="C23" s="345"/>
      <c r="D23" s="345">
        <v>0</v>
      </c>
      <c r="E23" s="345">
        <v>0</v>
      </c>
      <c r="F23" s="345"/>
      <c r="G23" s="345">
        <v>0</v>
      </c>
      <c r="H23" s="345">
        <v>1</v>
      </c>
      <c r="I23" s="345"/>
      <c r="J23" s="345">
        <v>0</v>
      </c>
      <c r="K23" s="345">
        <v>0</v>
      </c>
      <c r="L23" s="345"/>
      <c r="M23" s="345">
        <v>0</v>
      </c>
      <c r="N23" s="345">
        <v>0</v>
      </c>
      <c r="O23" s="345"/>
      <c r="P23" s="345">
        <v>0</v>
      </c>
      <c r="Q23" s="345">
        <v>1</v>
      </c>
      <c r="R23" s="345"/>
      <c r="S23" s="345">
        <v>0</v>
      </c>
      <c r="T23" s="345">
        <v>0</v>
      </c>
      <c r="U23" s="269" t="s">
        <v>212</v>
      </c>
    </row>
    <row r="24" spans="1:38" ht="26.25" customHeight="1" thickBot="1">
      <c r="A24" s="10" t="s">
        <v>198</v>
      </c>
      <c r="B24" s="346">
        <v>12</v>
      </c>
      <c r="C24" s="346"/>
      <c r="D24" s="346">
        <v>0</v>
      </c>
      <c r="E24" s="346">
        <v>7</v>
      </c>
      <c r="F24" s="346"/>
      <c r="G24" s="346">
        <v>0</v>
      </c>
      <c r="H24" s="346">
        <v>5</v>
      </c>
      <c r="I24" s="346"/>
      <c r="J24" s="346">
        <v>0</v>
      </c>
      <c r="K24" s="346">
        <v>0</v>
      </c>
      <c r="L24" s="346"/>
      <c r="M24" s="346">
        <v>0</v>
      </c>
      <c r="N24" s="346">
        <v>0</v>
      </c>
      <c r="O24" s="346"/>
      <c r="P24" s="346">
        <v>0</v>
      </c>
      <c r="Q24" s="346">
        <v>0</v>
      </c>
      <c r="R24" s="346"/>
      <c r="S24" s="346">
        <v>0</v>
      </c>
      <c r="T24" s="346">
        <v>0</v>
      </c>
      <c r="U24" s="603" t="s">
        <v>305</v>
      </c>
    </row>
    <row r="25" spans="1:38" ht="26.25" customHeight="1" thickTop="1" thickBot="1">
      <c r="A25" s="342" t="s">
        <v>218</v>
      </c>
      <c r="B25" s="347">
        <f>SUM(B10:B24)</f>
        <v>96</v>
      </c>
      <c r="C25" s="347"/>
      <c r="D25" s="347">
        <f t="shared" ref="D25:T25" si="0">SUM(D10:D24)</f>
        <v>0</v>
      </c>
      <c r="E25" s="347">
        <f t="shared" si="0"/>
        <v>10</v>
      </c>
      <c r="F25" s="347"/>
      <c r="G25" s="347">
        <f t="shared" si="0"/>
        <v>3</v>
      </c>
      <c r="H25" s="347">
        <f t="shared" si="0"/>
        <v>44</v>
      </c>
      <c r="I25" s="347"/>
      <c r="J25" s="347">
        <f t="shared" si="0"/>
        <v>0</v>
      </c>
      <c r="K25" s="347">
        <f t="shared" si="0"/>
        <v>7</v>
      </c>
      <c r="L25" s="347"/>
      <c r="M25" s="347">
        <f t="shared" si="0"/>
        <v>0</v>
      </c>
      <c r="N25" s="347">
        <f t="shared" si="0"/>
        <v>6</v>
      </c>
      <c r="O25" s="347"/>
      <c r="P25" s="347">
        <f t="shared" si="0"/>
        <v>0</v>
      </c>
      <c r="Q25" s="347">
        <f t="shared" si="0"/>
        <v>22</v>
      </c>
      <c r="R25" s="347"/>
      <c r="S25" s="347">
        <f t="shared" si="0"/>
        <v>0</v>
      </c>
      <c r="T25" s="347">
        <f t="shared" si="0"/>
        <v>4</v>
      </c>
      <c r="U25" s="343" t="s">
        <v>14</v>
      </c>
    </row>
    <row r="26" spans="1:38" ht="10.5" customHeight="1" thickTop="1">
      <c r="A26" s="138"/>
      <c r="B26" s="139"/>
      <c r="C26" s="139"/>
      <c r="D26" s="139"/>
      <c r="E26" s="139"/>
      <c r="F26" s="139"/>
      <c r="G26" s="139"/>
      <c r="H26" s="139"/>
      <c r="I26" s="139"/>
      <c r="J26" s="139"/>
      <c r="K26" s="139"/>
      <c r="L26" s="139"/>
      <c r="M26" s="139"/>
      <c r="N26" s="139"/>
      <c r="O26" s="139"/>
      <c r="P26" s="139"/>
      <c r="Q26" s="139"/>
      <c r="R26" s="139"/>
      <c r="S26" s="139"/>
      <c r="T26" s="139"/>
      <c r="U26" s="138"/>
    </row>
    <row r="27" spans="1:38" ht="25.5" customHeight="1">
      <c r="A27" s="512" t="s">
        <v>32</v>
      </c>
      <c r="B27" s="512"/>
      <c r="C27" s="512"/>
      <c r="D27" s="512"/>
      <c r="E27" s="512"/>
      <c r="F27" s="512"/>
      <c r="G27" s="512"/>
      <c r="H27" s="512"/>
      <c r="I27" s="317"/>
      <c r="K27" s="427"/>
      <c r="L27" s="427"/>
      <c r="M27" s="518" t="s">
        <v>243</v>
      </c>
      <c r="N27" s="519"/>
      <c r="O27" s="519"/>
      <c r="P27" s="519"/>
      <c r="Q27" s="519"/>
      <c r="R27" s="519"/>
      <c r="S27" s="519"/>
      <c r="T27" s="519"/>
      <c r="U27" s="519"/>
    </row>
    <row r="28" spans="1:38" ht="25.5" customHeight="1">
      <c r="A28" s="449" t="s">
        <v>48</v>
      </c>
      <c r="B28" s="449"/>
      <c r="C28" s="449"/>
      <c r="D28" s="449"/>
      <c r="E28" s="449"/>
      <c r="F28" s="449"/>
      <c r="G28" s="449"/>
      <c r="H28" s="449"/>
      <c r="I28" s="316"/>
      <c r="J28" s="268">
        <v>12</v>
      </c>
      <c r="K28" s="300"/>
      <c r="L28" s="318"/>
      <c r="M28" s="507" t="s">
        <v>33</v>
      </c>
      <c r="N28" s="507"/>
      <c r="O28" s="507"/>
      <c r="P28" s="508"/>
      <c r="Q28" s="508"/>
      <c r="R28" s="508"/>
      <c r="S28" s="508"/>
      <c r="T28" s="508"/>
      <c r="U28" s="508"/>
    </row>
  </sheetData>
  <mergeCells count="37">
    <mergeCell ref="M27:U27"/>
    <mergeCell ref="W1:Z1"/>
    <mergeCell ref="AF1:AL1"/>
    <mergeCell ref="AA2:AB2"/>
    <mergeCell ref="AC2:AD2"/>
    <mergeCell ref="AE2:AF2"/>
    <mergeCell ref="AG2:AH2"/>
    <mergeCell ref="AI2:AJ2"/>
    <mergeCell ref="AK2:AL2"/>
    <mergeCell ref="W2:W3"/>
    <mergeCell ref="X2:X3"/>
    <mergeCell ref="Y2:Y3"/>
    <mergeCell ref="Z2:Z3"/>
    <mergeCell ref="A1:U1"/>
    <mergeCell ref="A2:U2"/>
    <mergeCell ref="P7:Q7"/>
    <mergeCell ref="M28:U28"/>
    <mergeCell ref="B4:B5"/>
    <mergeCell ref="D6:E6"/>
    <mergeCell ref="G6:H6"/>
    <mergeCell ref="J6:K6"/>
    <mergeCell ref="S6:T6"/>
    <mergeCell ref="P6:Q6"/>
    <mergeCell ref="M6:N6"/>
    <mergeCell ref="A27:H27"/>
    <mergeCell ref="A28:H28"/>
    <mergeCell ref="D7:E7"/>
    <mergeCell ref="G7:H7"/>
    <mergeCell ref="J7:K7"/>
    <mergeCell ref="M7:N7"/>
    <mergeCell ref="B6:B9"/>
    <mergeCell ref="D4:T4"/>
    <mergeCell ref="S7:T7"/>
    <mergeCell ref="D5:T5"/>
    <mergeCell ref="A4:A9"/>
    <mergeCell ref="U4:U9"/>
    <mergeCell ref="C4:C5"/>
  </mergeCells>
  <printOptions horizontalCentered="1"/>
  <pageMargins left="0.39300000000000002" right="0.39300000000000002" top="0.59" bottom="0.19600000000000001" header="0" footer="0"/>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Q28"/>
  <sheetViews>
    <sheetView rightToLeft="1" view="pageBreakPreview" zoomScaleNormal="100" zoomScaleSheetLayoutView="100" workbookViewId="0">
      <selection activeCell="D28" sqref="D28"/>
    </sheetView>
  </sheetViews>
  <sheetFormatPr defaultColWidth="9" defaultRowHeight="12.75"/>
  <cols>
    <col min="1" max="1" width="20" customWidth="1"/>
    <col min="2" max="2" width="11" customWidth="1"/>
    <col min="3" max="4" width="13.28515625" customWidth="1"/>
    <col min="5" max="5" width="14.28515625" customWidth="1"/>
    <col min="6" max="6" width="25" customWidth="1"/>
    <col min="7" max="7" width="9.5703125" customWidth="1"/>
    <col min="8" max="8" width="27.28515625" customWidth="1"/>
    <col min="10" max="10" width="12.85546875" customWidth="1"/>
    <col min="11" max="11" width="15.5703125" customWidth="1"/>
    <col min="12" max="12" width="20.7109375" customWidth="1"/>
    <col min="16" max="16" width="9" customWidth="1"/>
    <col min="17" max="17" width="26.140625" customWidth="1"/>
  </cols>
  <sheetData>
    <row r="1" spans="1:17" s="1" customFormat="1" ht="40.5" customHeight="1">
      <c r="A1" s="528" t="s">
        <v>156</v>
      </c>
      <c r="B1" s="529"/>
      <c r="C1" s="529"/>
      <c r="D1" s="529"/>
      <c r="E1" s="529"/>
      <c r="F1" s="529"/>
      <c r="H1" s="477" t="s">
        <v>49</v>
      </c>
      <c r="I1" s="478"/>
      <c r="J1" s="478"/>
      <c r="K1" s="478"/>
      <c r="L1" s="479"/>
    </row>
    <row r="2" spans="1:17" s="1" customFormat="1" ht="54" customHeight="1">
      <c r="A2" s="530" t="s">
        <v>256</v>
      </c>
      <c r="B2" s="532"/>
      <c r="C2" s="532"/>
      <c r="D2" s="532"/>
      <c r="E2" s="532"/>
      <c r="F2" s="532"/>
      <c r="H2" s="477" t="s">
        <v>49</v>
      </c>
      <c r="I2" s="478"/>
      <c r="J2" s="478"/>
      <c r="K2" s="478"/>
      <c r="L2" s="479"/>
    </row>
    <row r="3" spans="1:17" s="128" customFormat="1" ht="27.75" customHeight="1" thickBot="1">
      <c r="A3" s="275" t="s">
        <v>213</v>
      </c>
      <c r="B3" s="85"/>
      <c r="C3" s="85"/>
      <c r="D3" s="85"/>
      <c r="E3" s="129"/>
      <c r="F3" s="276" t="s">
        <v>214</v>
      </c>
      <c r="H3" s="484" t="s">
        <v>2</v>
      </c>
      <c r="I3" s="486" t="s">
        <v>40</v>
      </c>
      <c r="J3" s="486" t="s">
        <v>41</v>
      </c>
      <c r="K3" s="489" t="s">
        <v>10</v>
      </c>
      <c r="L3" s="535" t="s">
        <v>52</v>
      </c>
    </row>
    <row r="4" spans="1:17" ht="27.75" customHeight="1" thickTop="1">
      <c r="A4" s="539" t="s">
        <v>6</v>
      </c>
      <c r="B4" s="533" t="s">
        <v>244</v>
      </c>
      <c r="C4" s="534"/>
      <c r="D4" s="534"/>
      <c r="E4" s="541" t="s">
        <v>53</v>
      </c>
      <c r="F4" s="492" t="s">
        <v>7</v>
      </c>
      <c r="H4" s="484"/>
      <c r="I4" s="487"/>
      <c r="J4" s="487"/>
      <c r="K4" s="490"/>
      <c r="L4" s="536"/>
    </row>
    <row r="5" spans="1:17" ht="33" customHeight="1">
      <c r="A5" s="540"/>
      <c r="B5" s="544" t="s">
        <v>257</v>
      </c>
      <c r="C5" s="544"/>
      <c r="D5" s="544"/>
      <c r="E5" s="542"/>
      <c r="F5" s="455"/>
      <c r="H5" s="484"/>
      <c r="I5" s="487"/>
      <c r="J5" s="487"/>
      <c r="K5" s="490"/>
      <c r="L5" s="536"/>
    </row>
    <row r="6" spans="1:17" ht="27.75" customHeight="1">
      <c r="A6" s="540"/>
      <c r="B6" s="130" t="s">
        <v>54</v>
      </c>
      <c r="C6" s="130" t="s">
        <v>55</v>
      </c>
      <c r="D6" s="130" t="s">
        <v>10</v>
      </c>
      <c r="E6" s="543" t="s">
        <v>56</v>
      </c>
      <c r="F6" s="455"/>
      <c r="H6" s="485"/>
      <c r="I6" s="488"/>
      <c r="J6" s="488"/>
      <c r="K6" s="491"/>
      <c r="L6" s="537"/>
    </row>
    <row r="7" spans="1:17" ht="27.75" customHeight="1">
      <c r="A7" s="540"/>
      <c r="B7" s="353" t="s">
        <v>44</v>
      </c>
      <c r="C7" s="353" t="s">
        <v>57</v>
      </c>
      <c r="D7" s="353" t="s">
        <v>14</v>
      </c>
      <c r="E7" s="543"/>
      <c r="F7" s="455"/>
      <c r="H7" s="131"/>
      <c r="I7" s="143"/>
      <c r="J7" s="143"/>
      <c r="K7" s="144"/>
      <c r="L7" s="145"/>
    </row>
    <row r="8" spans="1:17" ht="34.5" customHeight="1">
      <c r="A8" s="354" t="s">
        <v>16</v>
      </c>
      <c r="B8" s="11">
        <v>0</v>
      </c>
      <c r="C8" s="11">
        <v>1080</v>
      </c>
      <c r="D8" s="408">
        <f t="shared" ref="D8:D14" si="0">SUM(B8:C8)</f>
        <v>1080</v>
      </c>
      <c r="E8" s="133">
        <f>D8/D14*100</f>
        <v>4.8556288965879567E-2</v>
      </c>
      <c r="F8" s="270" t="s">
        <v>46</v>
      </c>
      <c r="H8" s="134" t="s">
        <v>16</v>
      </c>
      <c r="I8" s="146">
        <v>0</v>
      </c>
      <c r="J8" s="147">
        <f>C8</f>
        <v>1080</v>
      </c>
      <c r="K8" s="146">
        <f>SUM(I8:J8)</f>
        <v>1080</v>
      </c>
      <c r="L8" s="148">
        <f>K8/K14*100</f>
        <v>4.8556288965879567E-2</v>
      </c>
      <c r="Q8" s="215" t="s">
        <v>171</v>
      </c>
    </row>
    <row r="9" spans="1:17" ht="34.5" customHeight="1">
      <c r="A9" s="14" t="s">
        <v>20</v>
      </c>
      <c r="B9" s="15">
        <v>800</v>
      </c>
      <c r="C9" s="15">
        <v>67586</v>
      </c>
      <c r="D9" s="234">
        <f t="shared" si="0"/>
        <v>68386</v>
      </c>
      <c r="E9" s="352">
        <f>D9/D14*100</f>
        <v>3.0746022011302223</v>
      </c>
      <c r="F9" s="271" t="s">
        <v>19</v>
      </c>
      <c r="H9" s="134" t="s">
        <v>20</v>
      </c>
      <c r="I9" s="149">
        <f>B9</f>
        <v>800</v>
      </c>
      <c r="J9" s="149">
        <f>C9</f>
        <v>67586</v>
      </c>
      <c r="K9" s="146">
        <f t="shared" ref="K9:K14" si="1">SUM(I9:J9)</f>
        <v>68386</v>
      </c>
      <c r="L9" s="148">
        <f>K9/K14*100</f>
        <v>3.0746022011302223</v>
      </c>
    </row>
    <row r="10" spans="1:17" ht="34.5" customHeight="1">
      <c r="A10" s="14" t="s">
        <v>21</v>
      </c>
      <c r="B10" s="15">
        <v>0</v>
      </c>
      <c r="C10" s="15">
        <v>3567.1469999999999</v>
      </c>
      <c r="D10" s="234">
        <f t="shared" si="0"/>
        <v>3567.1469999999999</v>
      </c>
      <c r="E10" s="136">
        <f>D10/D14*100</f>
        <v>0.16037724121830593</v>
      </c>
      <c r="F10" s="272" t="s">
        <v>22</v>
      </c>
      <c r="H10" s="134" t="s">
        <v>21</v>
      </c>
      <c r="I10" s="149">
        <f t="shared" ref="I10:I14" si="2">B10</f>
        <v>0</v>
      </c>
      <c r="J10" s="149">
        <f t="shared" ref="J10:J14" si="3">C10</f>
        <v>3567.1469999999999</v>
      </c>
      <c r="K10" s="146">
        <f t="shared" si="1"/>
        <v>3567.1469999999999</v>
      </c>
      <c r="L10" s="148">
        <f>K10/K14*100</f>
        <v>0.16037724121830593</v>
      </c>
    </row>
    <row r="11" spans="1:17" ht="34.5" customHeight="1">
      <c r="A11" s="14" t="s">
        <v>23</v>
      </c>
      <c r="B11" s="15">
        <v>0</v>
      </c>
      <c r="C11" s="15">
        <v>612.54999999999995</v>
      </c>
      <c r="D11" s="234">
        <f t="shared" si="0"/>
        <v>612.54999999999995</v>
      </c>
      <c r="E11" s="136">
        <f>D11/D14*100</f>
        <v>2.7539958153749565E-2</v>
      </c>
      <c r="F11" s="272" t="s">
        <v>24</v>
      </c>
      <c r="H11" s="134" t="s">
        <v>23</v>
      </c>
      <c r="I11" s="149">
        <f t="shared" si="2"/>
        <v>0</v>
      </c>
      <c r="J11" s="149">
        <f t="shared" si="3"/>
        <v>612.54999999999995</v>
      </c>
      <c r="K11" s="146">
        <f t="shared" si="1"/>
        <v>612.54999999999995</v>
      </c>
      <c r="L11" s="148" t="e">
        <f t="shared" ref="L11:L14" si="4">K11/K17*100</f>
        <v>#DIV/0!</v>
      </c>
      <c r="M11">
        <f>K11-I11</f>
        <v>612.54999999999995</v>
      </c>
    </row>
    <row r="12" spans="1:17" ht="34.5" customHeight="1">
      <c r="A12" s="393" t="s">
        <v>25</v>
      </c>
      <c r="B12" s="423">
        <v>0</v>
      </c>
      <c r="C12" s="409">
        <v>2149077</v>
      </c>
      <c r="D12" s="410">
        <f t="shared" si="0"/>
        <v>2149077</v>
      </c>
      <c r="E12" s="394">
        <f>D12/D14*100</f>
        <v>96.621485020301449</v>
      </c>
      <c r="F12" s="395" t="s">
        <v>26</v>
      </c>
      <c r="H12" s="137" t="s">
        <v>27</v>
      </c>
      <c r="I12" s="149">
        <f t="shared" si="2"/>
        <v>0</v>
      </c>
      <c r="J12" s="149">
        <f t="shared" si="3"/>
        <v>2149077</v>
      </c>
      <c r="K12" s="146">
        <f t="shared" si="1"/>
        <v>2149077</v>
      </c>
      <c r="L12" s="148" t="e">
        <f t="shared" si="4"/>
        <v>#DIV/0!</v>
      </c>
    </row>
    <row r="13" spans="1:17" ht="34.5" customHeight="1" thickBot="1">
      <c r="A13" s="396" t="s">
        <v>28</v>
      </c>
      <c r="B13" s="411">
        <v>0</v>
      </c>
      <c r="C13" s="411">
        <v>1500</v>
      </c>
      <c r="D13" s="412">
        <f t="shared" si="0"/>
        <v>1500</v>
      </c>
      <c r="E13" s="397">
        <f>D13/D14*100</f>
        <v>6.7439290230388291E-2</v>
      </c>
      <c r="F13" s="398" t="s">
        <v>47</v>
      </c>
      <c r="H13" s="134" t="s">
        <v>28</v>
      </c>
      <c r="I13" s="149">
        <f t="shared" si="2"/>
        <v>0</v>
      </c>
      <c r="J13" s="149">
        <f t="shared" si="3"/>
        <v>1500</v>
      </c>
      <c r="K13" s="146">
        <f t="shared" si="1"/>
        <v>1500</v>
      </c>
      <c r="L13" s="148" t="e">
        <f t="shared" si="4"/>
        <v>#DIV/0!</v>
      </c>
    </row>
    <row r="14" spans="1:17" ht="34.5" customHeight="1" thickTop="1" thickBot="1">
      <c r="A14" s="348" t="s">
        <v>30</v>
      </c>
      <c r="B14" s="413">
        <f>SUM(B8:B13)</f>
        <v>800</v>
      </c>
      <c r="C14" s="413">
        <f>SUM(C8:C13)</f>
        <v>2223422.6970000002</v>
      </c>
      <c r="D14" s="413">
        <f t="shared" si="0"/>
        <v>2224222.6970000002</v>
      </c>
      <c r="E14" s="350">
        <f>SUM(E8:E13)</f>
        <v>99.999999999999986</v>
      </c>
      <c r="F14" s="351" t="s">
        <v>14</v>
      </c>
      <c r="H14" s="134" t="s">
        <v>31</v>
      </c>
      <c r="I14" s="149">
        <f t="shared" si="2"/>
        <v>800</v>
      </c>
      <c r="J14" s="149">
        <f t="shared" si="3"/>
        <v>2223422.6970000002</v>
      </c>
      <c r="K14" s="146">
        <f t="shared" si="1"/>
        <v>2224222.6970000002</v>
      </c>
      <c r="L14" s="148" t="e">
        <f t="shared" si="4"/>
        <v>#DIV/0!</v>
      </c>
      <c r="O14">
        <v>2548</v>
      </c>
      <c r="P14" s="150">
        <f>B11-B10</f>
        <v>0</v>
      </c>
    </row>
    <row r="15" spans="1:17" ht="7.5" customHeight="1" thickTop="1">
      <c r="A15" s="138"/>
      <c r="B15" s="139"/>
      <c r="C15" s="139"/>
      <c r="D15" s="139"/>
      <c r="E15" s="139"/>
      <c r="F15" s="138"/>
      <c r="G15" s="140"/>
      <c r="H15" s="1"/>
      <c r="I15" s="1"/>
      <c r="J15" s="1"/>
      <c r="K15" s="1"/>
      <c r="L15" s="1"/>
    </row>
    <row r="16" spans="1:17" s="1" customFormat="1" ht="42.75" customHeight="1">
      <c r="A16" s="447" t="s">
        <v>32</v>
      </c>
      <c r="B16" s="447"/>
      <c r="C16" s="447"/>
      <c r="D16" s="463" t="s">
        <v>243</v>
      </c>
      <c r="E16" s="464"/>
      <c r="F16" s="464"/>
    </row>
    <row r="17" spans="1:7" s="1" customFormat="1" ht="42" customHeight="1">
      <c r="A17" s="447"/>
      <c r="B17" s="447"/>
      <c r="C17" s="447"/>
      <c r="D17" s="463"/>
      <c r="E17" s="464"/>
      <c r="F17" s="464"/>
    </row>
    <row r="18" spans="1:7" s="1" customFormat="1" ht="32.25" customHeight="1">
      <c r="A18" s="538"/>
      <c r="B18" s="538"/>
      <c r="C18" s="538"/>
      <c r="D18" s="538"/>
      <c r="E18" s="538"/>
      <c r="F18" s="94"/>
    </row>
    <row r="19" spans="1:7" s="1" customFormat="1" ht="15.75" customHeight="1">
      <c r="A19" s="94"/>
      <c r="B19" s="94"/>
      <c r="C19" s="94"/>
      <c r="D19" s="94"/>
      <c r="E19" s="94"/>
      <c r="F19" s="94"/>
    </row>
    <row r="20" spans="1:7" s="1" customFormat="1" ht="24.75" customHeight="1">
      <c r="A20" s="94"/>
      <c r="B20" s="94"/>
      <c r="C20" s="94"/>
      <c r="D20" s="94"/>
      <c r="E20" s="94"/>
      <c r="F20" s="94"/>
    </row>
    <row r="21" spans="1:7" ht="14.25" customHeight="1">
      <c r="A21" s="141"/>
      <c r="B21" s="142"/>
      <c r="C21" s="142"/>
      <c r="D21" s="142"/>
      <c r="E21" s="142"/>
      <c r="F21" s="141"/>
      <c r="G21" s="21"/>
    </row>
    <row r="22" spans="1:7" ht="76.5" customHeight="1">
      <c r="A22" s="44"/>
      <c r="B22" s="44"/>
      <c r="C22" s="44"/>
      <c r="D22" s="44"/>
      <c r="E22" s="44"/>
      <c r="F22" s="44"/>
    </row>
    <row r="23" spans="1:7">
      <c r="A23" s="45"/>
      <c r="B23" s="45"/>
      <c r="C23" s="45"/>
      <c r="D23" s="45"/>
      <c r="E23" s="45"/>
      <c r="F23" s="45"/>
    </row>
    <row r="24" spans="1:7">
      <c r="A24" s="45"/>
      <c r="B24" s="45"/>
      <c r="C24" s="45"/>
      <c r="D24" s="45"/>
      <c r="E24" s="45"/>
      <c r="F24" s="45"/>
    </row>
    <row r="28" spans="1:7" ht="21" customHeight="1">
      <c r="A28" s="449" t="s">
        <v>48</v>
      </c>
      <c r="B28" s="449"/>
      <c r="C28" s="449"/>
      <c r="D28" s="293">
        <v>13</v>
      </c>
      <c r="E28" s="508" t="s">
        <v>33</v>
      </c>
      <c r="F28" s="508"/>
    </row>
  </sheetData>
  <mergeCells count="22">
    <mergeCell ref="E4:E5"/>
    <mergeCell ref="E6:E7"/>
    <mergeCell ref="F4:F7"/>
    <mergeCell ref="B5:D5"/>
    <mergeCell ref="A16:C16"/>
    <mergeCell ref="D16:F16"/>
    <mergeCell ref="A28:C28"/>
    <mergeCell ref="E28:F28"/>
    <mergeCell ref="A1:F1"/>
    <mergeCell ref="H1:L1"/>
    <mergeCell ref="A2:F2"/>
    <mergeCell ref="H2:L2"/>
    <mergeCell ref="B4:D4"/>
    <mergeCell ref="H3:H6"/>
    <mergeCell ref="I3:I6"/>
    <mergeCell ref="J3:J6"/>
    <mergeCell ref="K3:K6"/>
    <mergeCell ref="L3:L6"/>
    <mergeCell ref="A18:E18"/>
    <mergeCell ref="A4:A7"/>
    <mergeCell ref="A17:C17"/>
    <mergeCell ref="D17:F17"/>
  </mergeCells>
  <printOptions horizontalCentered="1"/>
  <pageMargins left="0.4" right="0.35" top="0.75" bottom="0.25" header="0.3" footer="0.3"/>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Q39"/>
  <sheetViews>
    <sheetView rightToLeft="1" view="pageBreakPreview" zoomScaleNormal="100" workbookViewId="0">
      <selection activeCell="O17" sqref="O17"/>
    </sheetView>
  </sheetViews>
  <sheetFormatPr defaultColWidth="9.140625" defaultRowHeight="15.75"/>
  <cols>
    <col min="1" max="1" width="12.5703125" style="56" customWidth="1"/>
    <col min="2" max="2" width="9.5703125" style="56" customWidth="1"/>
    <col min="3" max="3" width="9.7109375" style="56" customWidth="1"/>
    <col min="4" max="4" width="9.140625" style="56" customWidth="1"/>
    <col min="5" max="5" width="8.5703125" style="223" customWidth="1"/>
    <col min="6" max="6" width="9" style="56" customWidth="1"/>
    <col min="7" max="7" width="10.5703125" style="56" customWidth="1"/>
    <col min="8" max="8" width="9.140625" style="2" customWidth="1"/>
    <col min="9" max="9" width="6.7109375" style="2" customWidth="1"/>
    <col min="10" max="10" width="9.140625" style="2" customWidth="1"/>
    <col min="11" max="11" width="10.140625" style="2" customWidth="1"/>
    <col min="12" max="12" width="6.7109375" style="2" customWidth="1"/>
    <col min="13" max="13" width="0.140625" style="2" hidden="1" customWidth="1"/>
    <col min="14" max="14" width="13.7109375" style="56" customWidth="1"/>
    <col min="15" max="15" width="27.28515625" style="2" customWidth="1"/>
    <col min="16" max="16" width="13.5703125" style="2" customWidth="1"/>
    <col min="17" max="17" width="9.5703125" style="2" customWidth="1"/>
    <col min="18" max="29" width="9.140625" style="2"/>
    <col min="30" max="30" width="27.28515625" style="2" customWidth="1"/>
    <col min="31" max="16384" width="9.140625" style="2"/>
  </cols>
  <sheetData>
    <row r="1" spans="1:43" s="81" customFormat="1" ht="36" customHeight="1">
      <c r="A1" s="441" t="s">
        <v>274</v>
      </c>
      <c r="B1" s="441"/>
      <c r="C1" s="441"/>
      <c r="D1" s="441"/>
      <c r="E1" s="441"/>
      <c r="F1" s="441"/>
      <c r="G1" s="441"/>
      <c r="H1" s="441"/>
      <c r="I1" s="441"/>
      <c r="J1" s="441"/>
      <c r="K1" s="441"/>
      <c r="L1" s="441"/>
      <c r="M1" s="441"/>
      <c r="N1" s="441"/>
      <c r="O1" s="2"/>
      <c r="P1" s="2"/>
      <c r="Q1" s="2"/>
      <c r="R1" s="2"/>
      <c r="S1" s="2"/>
      <c r="T1" s="2"/>
      <c r="U1" s="2"/>
      <c r="V1" s="2"/>
      <c r="W1" s="2"/>
      <c r="X1" s="2"/>
      <c r="Y1" s="2"/>
      <c r="Z1" s="2"/>
      <c r="AA1" s="2"/>
      <c r="AB1" s="2"/>
    </row>
    <row r="2" spans="1:43" s="81" customFormat="1" ht="54.95" customHeight="1">
      <c r="A2" s="443" t="s">
        <v>275</v>
      </c>
      <c r="B2" s="443"/>
      <c r="C2" s="443"/>
      <c r="D2" s="443"/>
      <c r="E2" s="443"/>
      <c r="F2" s="443"/>
      <c r="G2" s="443"/>
      <c r="H2" s="443"/>
      <c r="I2" s="443"/>
      <c r="J2" s="443"/>
      <c r="K2" s="443"/>
      <c r="L2" s="443"/>
      <c r="M2" s="443"/>
      <c r="N2" s="443"/>
      <c r="O2" s="2"/>
      <c r="P2" s="2"/>
      <c r="Q2" s="2"/>
      <c r="R2" s="2"/>
      <c r="S2" s="2"/>
      <c r="T2" s="2"/>
      <c r="U2" s="2"/>
      <c r="V2" s="2"/>
      <c r="W2" s="2"/>
      <c r="X2" s="2"/>
      <c r="Y2" s="2"/>
      <c r="Z2" s="2"/>
      <c r="AA2" s="2"/>
      <c r="AB2" s="2"/>
    </row>
    <row r="3" spans="1:43" s="82" customFormat="1" ht="26.25" customHeight="1" thickBot="1">
      <c r="A3" s="277" t="s">
        <v>86</v>
      </c>
      <c r="B3" s="85"/>
      <c r="C3" s="85"/>
      <c r="D3" s="85"/>
      <c r="E3" s="85"/>
      <c r="F3" s="85"/>
      <c r="G3" s="85"/>
      <c r="H3" s="85"/>
      <c r="I3" s="85"/>
      <c r="J3" s="85"/>
      <c r="K3" s="85"/>
      <c r="L3" s="85"/>
      <c r="M3" s="85"/>
      <c r="N3" s="295" t="s">
        <v>219</v>
      </c>
      <c r="O3" s="2"/>
      <c r="P3" s="2"/>
      <c r="Q3" s="2"/>
      <c r="R3" s="2"/>
      <c r="S3" s="2"/>
      <c r="T3" s="2"/>
      <c r="U3" s="2"/>
      <c r="V3" s="2"/>
      <c r="W3" s="2"/>
      <c r="X3" s="2"/>
      <c r="Y3" s="2"/>
      <c r="Z3" s="2"/>
      <c r="AA3" s="2"/>
      <c r="AB3" s="2"/>
    </row>
    <row r="4" spans="1:43" s="83" customFormat="1" ht="36" customHeight="1" thickTop="1">
      <c r="A4" s="451" t="s">
        <v>6</v>
      </c>
      <c r="B4" s="451" t="s">
        <v>277</v>
      </c>
      <c r="C4" s="445" t="s">
        <v>59</v>
      </c>
      <c r="D4" s="445"/>
      <c r="E4" s="445"/>
      <c r="F4" s="445"/>
      <c r="G4" s="445"/>
      <c r="H4" s="445"/>
      <c r="I4" s="445"/>
      <c r="J4" s="445"/>
      <c r="K4" s="445"/>
      <c r="L4" s="445"/>
      <c r="M4" s="124"/>
      <c r="N4" s="492" t="s">
        <v>7</v>
      </c>
      <c r="O4" s="2"/>
      <c r="P4" s="2"/>
      <c r="Q4" s="2"/>
      <c r="R4" s="2"/>
      <c r="S4" s="2"/>
      <c r="T4" s="2"/>
      <c r="U4" s="2"/>
      <c r="V4" s="2"/>
      <c r="W4" s="2"/>
      <c r="X4" s="2"/>
      <c r="Y4" s="2"/>
      <c r="Z4" s="2"/>
      <c r="AA4" s="2"/>
      <c r="AB4" s="2"/>
    </row>
    <row r="5" spans="1:43" s="83" customFormat="1" ht="36" customHeight="1">
      <c r="A5" s="452"/>
      <c r="B5" s="452"/>
      <c r="C5" s="501" t="s">
        <v>155</v>
      </c>
      <c r="D5" s="501"/>
      <c r="E5" s="501"/>
      <c r="F5" s="501"/>
      <c r="G5" s="501"/>
      <c r="H5" s="501"/>
      <c r="I5" s="501"/>
      <c r="J5" s="501"/>
      <c r="K5" s="501"/>
      <c r="L5" s="501"/>
      <c r="M5" s="125"/>
      <c r="N5" s="455"/>
      <c r="O5" s="2"/>
      <c r="P5" s="2"/>
      <c r="Q5" s="2"/>
      <c r="R5" s="2"/>
      <c r="S5" s="2"/>
      <c r="T5" s="2"/>
      <c r="U5" s="2"/>
      <c r="V5" s="2"/>
      <c r="W5" s="2"/>
      <c r="X5" s="2"/>
      <c r="Y5" s="2"/>
      <c r="Z5" s="2"/>
      <c r="AA5" s="2"/>
      <c r="AB5" s="2"/>
    </row>
    <row r="6" spans="1:43" s="83" customFormat="1" ht="36" customHeight="1">
      <c r="A6" s="452"/>
      <c r="B6" s="455" t="s">
        <v>276</v>
      </c>
      <c r="C6" s="232" t="s">
        <v>245</v>
      </c>
      <c r="D6" s="418" t="s">
        <v>61</v>
      </c>
      <c r="E6" s="232" t="s">
        <v>71</v>
      </c>
      <c r="F6" s="232" t="s">
        <v>62</v>
      </c>
      <c r="G6" s="232" t="s">
        <v>63</v>
      </c>
      <c r="H6" s="418" t="s">
        <v>292</v>
      </c>
      <c r="I6" s="232" t="s">
        <v>65</v>
      </c>
      <c r="J6" s="232" t="s">
        <v>66</v>
      </c>
      <c r="K6" s="232" t="s">
        <v>67</v>
      </c>
      <c r="L6" s="232" t="s">
        <v>68</v>
      </c>
      <c r="M6" s="126" t="s">
        <v>10</v>
      </c>
      <c r="N6" s="455"/>
      <c r="O6" s="110"/>
      <c r="P6" s="111"/>
      <c r="Q6" s="112"/>
      <c r="R6" s="112"/>
      <c r="S6" s="118"/>
      <c r="T6" s="118"/>
      <c r="U6" s="119"/>
      <c r="V6" s="118"/>
      <c r="W6" s="118"/>
      <c r="X6" s="118"/>
      <c r="Y6" s="118"/>
      <c r="Z6" s="118"/>
      <c r="AA6" s="118"/>
      <c r="AB6" s="118"/>
      <c r="AE6" s="111"/>
      <c r="AF6" s="118"/>
      <c r="AG6" s="111"/>
      <c r="AH6" s="119"/>
      <c r="AI6" s="118"/>
      <c r="AJ6" s="118"/>
      <c r="AK6" s="118"/>
      <c r="AL6" s="118"/>
      <c r="AM6" s="118"/>
      <c r="AN6" s="118"/>
      <c r="AO6" s="118"/>
      <c r="AP6" s="118"/>
      <c r="AQ6" s="118"/>
    </row>
    <row r="7" spans="1:43" s="83" customFormat="1" ht="51.75" customHeight="1">
      <c r="A7" s="453"/>
      <c r="B7" s="456"/>
      <c r="C7" s="213" t="s">
        <v>246</v>
      </c>
      <c r="D7" s="8" t="s">
        <v>77</v>
      </c>
      <c r="E7" s="213" t="s">
        <v>180</v>
      </c>
      <c r="F7" s="213" t="s">
        <v>78</v>
      </c>
      <c r="G7" s="213" t="s">
        <v>157</v>
      </c>
      <c r="H7" s="213" t="s">
        <v>80</v>
      </c>
      <c r="I7" s="213" t="s">
        <v>81</v>
      </c>
      <c r="J7" s="213" t="s">
        <v>82</v>
      </c>
      <c r="K7" s="213" t="s">
        <v>83</v>
      </c>
      <c r="L7" s="213" t="s">
        <v>84</v>
      </c>
      <c r="M7" s="107"/>
      <c r="N7" s="456"/>
      <c r="O7" s="110"/>
      <c r="P7" s="111"/>
      <c r="Q7" s="112"/>
      <c r="R7" s="112"/>
      <c r="S7" s="118"/>
      <c r="T7" s="118"/>
      <c r="U7" s="119"/>
      <c r="V7" s="118"/>
      <c r="W7" s="120"/>
      <c r="X7" s="120"/>
      <c r="Y7" s="120"/>
      <c r="Z7" s="118"/>
      <c r="AA7" s="118"/>
      <c r="AB7" s="118"/>
      <c r="AE7" s="111"/>
      <c r="AF7" s="118"/>
      <c r="AG7" s="111"/>
      <c r="AH7" s="119"/>
      <c r="AI7" s="118"/>
      <c r="AJ7" s="118"/>
      <c r="AK7" s="118"/>
      <c r="AL7" s="120"/>
      <c r="AM7" s="120"/>
      <c r="AN7" s="120"/>
      <c r="AO7" s="118"/>
      <c r="AP7" s="118"/>
      <c r="AQ7" s="118"/>
    </row>
    <row r="8" spans="1:43" ht="37.5" customHeight="1">
      <c r="A8" s="58" t="s">
        <v>16</v>
      </c>
      <c r="B8" s="88">
        <v>0</v>
      </c>
      <c r="C8" s="88">
        <v>0</v>
      </c>
      <c r="D8" s="88">
        <v>0</v>
      </c>
      <c r="E8" s="88">
        <v>0</v>
      </c>
      <c r="F8" s="88">
        <v>0</v>
      </c>
      <c r="G8" s="72">
        <v>0</v>
      </c>
      <c r="H8" s="88">
        <v>0</v>
      </c>
      <c r="I8" s="123">
        <v>0</v>
      </c>
      <c r="J8" s="88">
        <v>0</v>
      </c>
      <c r="K8" s="88">
        <v>0</v>
      </c>
      <c r="L8" s="88">
        <v>0</v>
      </c>
      <c r="M8" s="59">
        <f t="shared" ref="M8:M13" si="0">SUM(C8:I8)</f>
        <v>0</v>
      </c>
      <c r="N8" s="30" t="s">
        <v>46</v>
      </c>
      <c r="O8" s="114"/>
      <c r="P8" s="115"/>
      <c r="Q8" s="115"/>
      <c r="R8" s="115"/>
      <c r="S8" s="115"/>
      <c r="T8" s="115"/>
      <c r="U8" s="115"/>
      <c r="V8" s="115"/>
      <c r="W8" s="121"/>
      <c r="X8" s="121"/>
      <c r="Y8" s="121"/>
      <c r="Z8" s="115"/>
      <c r="AA8" s="115"/>
      <c r="AB8" s="115"/>
      <c r="AD8" s="114"/>
      <c r="AE8" s="115"/>
      <c r="AF8" s="115"/>
      <c r="AG8" s="115"/>
      <c r="AH8" s="115"/>
      <c r="AI8" s="115"/>
      <c r="AJ8" s="115"/>
      <c r="AK8" s="115"/>
      <c r="AL8" s="121"/>
      <c r="AM8" s="121"/>
      <c r="AN8" s="121"/>
      <c r="AO8" s="115"/>
      <c r="AP8" s="115"/>
      <c r="AQ8" s="115"/>
    </row>
    <row r="9" spans="1:43" ht="37.5" customHeight="1">
      <c r="A9" s="61" t="s">
        <v>20</v>
      </c>
      <c r="B9" s="62">
        <v>3</v>
      </c>
      <c r="C9" s="62">
        <v>1</v>
      </c>
      <c r="D9" s="62">
        <v>0</v>
      </c>
      <c r="E9" s="62">
        <v>0</v>
      </c>
      <c r="F9" s="62">
        <v>1</v>
      </c>
      <c r="G9" s="66">
        <v>0</v>
      </c>
      <c r="H9" s="62">
        <v>0</v>
      </c>
      <c r="I9" s="90">
        <v>1</v>
      </c>
      <c r="J9" s="62">
        <v>0</v>
      </c>
      <c r="K9" s="62">
        <v>0</v>
      </c>
      <c r="L9" s="127">
        <v>0</v>
      </c>
      <c r="M9" s="62">
        <f t="shared" si="0"/>
        <v>3</v>
      </c>
      <c r="N9" s="35" t="s">
        <v>19</v>
      </c>
      <c r="O9" s="114"/>
      <c r="P9" s="115"/>
      <c r="Q9" s="115"/>
      <c r="R9" s="115"/>
      <c r="S9" s="115"/>
      <c r="T9" s="115"/>
      <c r="U9" s="115"/>
      <c r="V9" s="115"/>
      <c r="W9" s="115"/>
      <c r="X9" s="115"/>
      <c r="Y9" s="115"/>
      <c r="Z9" s="115"/>
      <c r="AA9" s="115"/>
      <c r="AB9" s="115"/>
      <c r="AD9" s="114"/>
      <c r="AE9" s="115"/>
      <c r="AF9" s="115"/>
      <c r="AG9" s="115"/>
      <c r="AH9" s="115"/>
      <c r="AI9" s="115"/>
      <c r="AJ9" s="115"/>
      <c r="AK9" s="115"/>
      <c r="AL9" s="121"/>
      <c r="AM9" s="121"/>
      <c r="AN9" s="121"/>
      <c r="AO9" s="115"/>
      <c r="AP9" s="115"/>
      <c r="AQ9" s="115"/>
    </row>
    <row r="10" spans="1:43" ht="37.5" customHeight="1">
      <c r="A10" s="61" t="s">
        <v>21</v>
      </c>
      <c r="B10" s="62">
        <v>0</v>
      </c>
      <c r="C10" s="64">
        <v>0</v>
      </c>
      <c r="D10" s="64">
        <v>0</v>
      </c>
      <c r="E10" s="64">
        <v>0</v>
      </c>
      <c r="F10" s="62">
        <v>0</v>
      </c>
      <c r="G10" s="66">
        <v>0</v>
      </c>
      <c r="H10" s="66">
        <v>0</v>
      </c>
      <c r="I10" s="90">
        <v>0</v>
      </c>
      <c r="J10" s="62">
        <v>0</v>
      </c>
      <c r="K10" s="62">
        <v>0</v>
      </c>
      <c r="L10" s="62">
        <v>0</v>
      </c>
      <c r="M10" s="62">
        <f t="shared" si="0"/>
        <v>0</v>
      </c>
      <c r="N10" s="36" t="s">
        <v>22</v>
      </c>
      <c r="O10" s="114"/>
      <c r="P10" s="115"/>
      <c r="Q10" s="115"/>
      <c r="R10" s="115"/>
      <c r="S10" s="115"/>
      <c r="T10" s="115"/>
      <c r="U10" s="115"/>
      <c r="V10" s="115"/>
      <c r="W10" s="121"/>
      <c r="X10" s="121"/>
      <c r="Y10" s="121"/>
      <c r="Z10" s="115"/>
      <c r="AA10" s="115"/>
      <c r="AB10" s="115"/>
      <c r="AD10" s="114"/>
      <c r="AE10" s="115"/>
      <c r="AF10" s="115"/>
      <c r="AG10" s="115"/>
      <c r="AH10" s="115"/>
      <c r="AI10" s="115"/>
      <c r="AJ10" s="115"/>
      <c r="AK10" s="115"/>
      <c r="AL10" s="121"/>
      <c r="AM10" s="121"/>
      <c r="AN10" s="121"/>
      <c r="AO10" s="115"/>
      <c r="AP10" s="115"/>
      <c r="AQ10" s="115"/>
    </row>
    <row r="11" spans="1:43" ht="37.5" customHeight="1">
      <c r="A11" s="61" t="s">
        <v>23</v>
      </c>
      <c r="B11" s="62">
        <v>0</v>
      </c>
      <c r="C11" s="62">
        <v>0</v>
      </c>
      <c r="D11" s="62">
        <v>0</v>
      </c>
      <c r="E11" s="62">
        <v>0</v>
      </c>
      <c r="F11" s="62">
        <v>0</v>
      </c>
      <c r="G11" s="62">
        <v>0</v>
      </c>
      <c r="H11" s="66">
        <v>0</v>
      </c>
      <c r="I11" s="90">
        <v>0</v>
      </c>
      <c r="J11" s="62">
        <v>0</v>
      </c>
      <c r="K11" s="62">
        <v>0</v>
      </c>
      <c r="L11" s="62">
        <v>0</v>
      </c>
      <c r="M11" s="62">
        <f t="shared" si="0"/>
        <v>0</v>
      </c>
      <c r="N11" s="36" t="s">
        <v>24</v>
      </c>
      <c r="O11" s="114"/>
      <c r="P11" s="115"/>
      <c r="Q11" s="115"/>
      <c r="R11" s="115"/>
      <c r="S11" s="115"/>
      <c r="T11" s="115"/>
      <c r="U11" s="115"/>
      <c r="V11" s="115"/>
      <c r="W11" s="121"/>
      <c r="X11" s="121"/>
      <c r="Y11" s="121"/>
      <c r="Z11" s="115"/>
      <c r="AA11" s="115"/>
      <c r="AB11" s="115"/>
      <c r="AD11" s="114"/>
      <c r="AE11" s="115"/>
      <c r="AF11" s="115"/>
      <c r="AG11" s="115"/>
      <c r="AH11" s="115"/>
      <c r="AI11" s="115"/>
      <c r="AJ11" s="115"/>
      <c r="AK11" s="115"/>
      <c r="AL11" s="121"/>
      <c r="AM11" s="121"/>
      <c r="AN11" s="121"/>
      <c r="AO11" s="115"/>
      <c r="AP11" s="115"/>
      <c r="AQ11" s="115"/>
    </row>
    <row r="12" spans="1:43" ht="37.5" customHeight="1">
      <c r="A12" s="65" t="s">
        <v>25</v>
      </c>
      <c r="B12" s="66">
        <v>0</v>
      </c>
      <c r="C12" s="66">
        <v>0</v>
      </c>
      <c r="D12" s="66">
        <v>0</v>
      </c>
      <c r="E12" s="66">
        <v>0</v>
      </c>
      <c r="F12" s="66">
        <v>0</v>
      </c>
      <c r="G12" s="66">
        <v>0</v>
      </c>
      <c r="H12" s="66">
        <v>0</v>
      </c>
      <c r="I12" s="95">
        <v>0</v>
      </c>
      <c r="J12" s="66">
        <v>0</v>
      </c>
      <c r="K12" s="66">
        <v>0</v>
      </c>
      <c r="L12" s="66">
        <v>0</v>
      </c>
      <c r="M12" s="66">
        <f t="shared" si="0"/>
        <v>0</v>
      </c>
      <c r="N12" s="38" t="s">
        <v>26</v>
      </c>
      <c r="O12" s="114"/>
      <c r="P12" s="115"/>
      <c r="Q12" s="115"/>
      <c r="R12" s="115"/>
      <c r="S12" s="115"/>
      <c r="T12" s="115"/>
      <c r="U12" s="115"/>
      <c r="V12" s="115"/>
      <c r="W12" s="121"/>
      <c r="X12" s="121"/>
      <c r="Y12" s="121"/>
      <c r="Z12" s="115"/>
      <c r="AA12" s="115"/>
      <c r="AB12" s="115"/>
      <c r="AD12" s="114"/>
      <c r="AE12" s="115"/>
      <c r="AF12" s="115"/>
      <c r="AG12" s="115"/>
      <c r="AH12" s="115"/>
      <c r="AI12" s="115"/>
      <c r="AJ12" s="115"/>
      <c r="AK12" s="115"/>
      <c r="AL12" s="121"/>
      <c r="AM12" s="121"/>
      <c r="AN12" s="121"/>
      <c r="AO12" s="115"/>
      <c r="AP12" s="115"/>
      <c r="AQ12" s="115"/>
    </row>
    <row r="13" spans="1:43" ht="37.5" customHeight="1" thickBot="1">
      <c r="A13" s="355" t="s">
        <v>28</v>
      </c>
      <c r="B13" s="152">
        <v>0</v>
      </c>
      <c r="C13" s="152">
        <v>0</v>
      </c>
      <c r="D13" s="152">
        <v>0</v>
      </c>
      <c r="E13" s="152">
        <v>0</v>
      </c>
      <c r="F13" s="356">
        <v>0</v>
      </c>
      <c r="G13" s="356">
        <v>0</v>
      </c>
      <c r="H13" s="356">
        <v>0</v>
      </c>
      <c r="I13" s="357">
        <v>0</v>
      </c>
      <c r="J13" s="356">
        <v>0</v>
      </c>
      <c r="K13" s="356">
        <v>0</v>
      </c>
      <c r="L13" s="356">
        <v>0</v>
      </c>
      <c r="M13" s="356">
        <f t="shared" si="0"/>
        <v>0</v>
      </c>
      <c r="N13" s="358" t="s">
        <v>47</v>
      </c>
      <c r="O13" s="114"/>
      <c r="P13" s="115"/>
      <c r="Q13" s="115"/>
      <c r="R13" s="115"/>
      <c r="S13" s="115"/>
      <c r="T13" s="115"/>
      <c r="U13" s="115"/>
      <c r="V13" s="115"/>
      <c r="W13" s="121"/>
      <c r="X13" s="121"/>
      <c r="Y13" s="121"/>
      <c r="Z13" s="115"/>
      <c r="AA13" s="115"/>
      <c r="AB13" s="115"/>
      <c r="AD13" s="114"/>
      <c r="AE13" s="115"/>
      <c r="AF13" s="115"/>
      <c r="AG13" s="115"/>
      <c r="AH13" s="115"/>
      <c r="AI13" s="115"/>
      <c r="AJ13" s="115"/>
      <c r="AK13" s="115"/>
      <c r="AL13" s="121"/>
      <c r="AM13" s="121"/>
      <c r="AN13" s="121"/>
      <c r="AO13" s="115"/>
      <c r="AP13" s="115"/>
      <c r="AQ13" s="115"/>
    </row>
    <row r="14" spans="1:43" ht="39" customHeight="1" thickTop="1" thickBot="1">
      <c r="A14" s="329" t="s">
        <v>30</v>
      </c>
      <c r="B14" s="331">
        <f>SUM(B8:B13)</f>
        <v>3</v>
      </c>
      <c r="C14" s="331">
        <f t="shared" ref="C14:G14" si="1">SUM(C8:C13)</f>
        <v>1</v>
      </c>
      <c r="D14" s="331">
        <f t="shared" si="1"/>
        <v>0</v>
      </c>
      <c r="E14" s="331">
        <f t="shared" si="1"/>
        <v>0</v>
      </c>
      <c r="F14" s="331">
        <f t="shared" si="1"/>
        <v>1</v>
      </c>
      <c r="G14" s="331">
        <f t="shared" si="1"/>
        <v>0</v>
      </c>
      <c r="H14" s="331">
        <f t="shared" ref="H14:M14" si="2">SUM(H8:H13)</f>
        <v>0</v>
      </c>
      <c r="I14" s="331">
        <f t="shared" si="2"/>
        <v>1</v>
      </c>
      <c r="J14" s="331">
        <f t="shared" si="2"/>
        <v>0</v>
      </c>
      <c r="K14" s="331">
        <f t="shared" si="2"/>
        <v>0</v>
      </c>
      <c r="L14" s="331">
        <f t="shared" si="2"/>
        <v>0</v>
      </c>
      <c r="M14" s="331">
        <f t="shared" si="2"/>
        <v>3</v>
      </c>
      <c r="N14" s="372" t="s">
        <v>14</v>
      </c>
      <c r="O14" s="399"/>
      <c r="P14" s="115"/>
      <c r="Q14" s="115"/>
      <c r="R14" s="115"/>
      <c r="S14" s="115"/>
      <c r="T14" s="115"/>
      <c r="U14" s="115"/>
      <c r="V14" s="115"/>
      <c r="W14" s="115"/>
      <c r="X14" s="115"/>
      <c r="Y14" s="115"/>
      <c r="Z14" s="115"/>
      <c r="AA14" s="115"/>
      <c r="AB14" s="115"/>
      <c r="AD14" s="114"/>
      <c r="AE14" s="115"/>
      <c r="AF14" s="115"/>
      <c r="AG14" s="115"/>
      <c r="AH14" s="115"/>
      <c r="AI14" s="115"/>
      <c r="AJ14" s="115"/>
      <c r="AK14" s="115"/>
      <c r="AL14" s="115"/>
      <c r="AM14" s="115"/>
      <c r="AN14" s="115"/>
      <c r="AO14" s="115"/>
      <c r="AP14" s="115"/>
      <c r="AQ14" s="115"/>
    </row>
    <row r="15" spans="1:43" ht="8.25" customHeight="1" thickTop="1">
      <c r="A15" s="549"/>
      <c r="B15" s="549"/>
      <c r="C15" s="549"/>
      <c r="D15" s="84"/>
      <c r="E15" s="84"/>
      <c r="F15" s="84"/>
      <c r="G15" s="84"/>
      <c r="H15" s="84"/>
      <c r="I15" s="84"/>
      <c r="J15" s="84"/>
      <c r="K15" s="84"/>
      <c r="L15" s="84"/>
      <c r="M15" s="84"/>
      <c r="N15" s="84"/>
      <c r="O15" s="100"/>
      <c r="P15" s="100"/>
      <c r="Q15" s="100"/>
    </row>
    <row r="16" spans="1:43" s="81" customFormat="1" ht="48" customHeight="1">
      <c r="A16" s="460" t="s">
        <v>263</v>
      </c>
      <c r="B16" s="545"/>
      <c r="C16" s="545"/>
      <c r="D16" s="545"/>
      <c r="E16" s="545"/>
      <c r="F16" s="428"/>
      <c r="G16" s="546" t="s">
        <v>264</v>
      </c>
      <c r="H16" s="546"/>
      <c r="I16" s="546"/>
      <c r="J16" s="546"/>
      <c r="K16" s="546"/>
      <c r="L16" s="546"/>
      <c r="M16" s="546"/>
      <c r="N16" s="546"/>
      <c r="O16" s="2">
        <f>SUM(C9:L9)</f>
        <v>3</v>
      </c>
      <c r="P16" s="2"/>
      <c r="Q16" s="2"/>
      <c r="R16" s="2"/>
      <c r="S16" s="2"/>
      <c r="T16" s="2"/>
      <c r="U16" s="2"/>
      <c r="V16" s="2"/>
      <c r="W16" s="2"/>
      <c r="X16" s="2"/>
      <c r="Y16" s="2"/>
      <c r="Z16" s="2"/>
      <c r="AA16" s="2"/>
      <c r="AB16" s="2"/>
    </row>
    <row r="17" spans="1:28" s="81" customFormat="1" ht="32.25" customHeight="1">
      <c r="A17" s="547" t="s">
        <v>32</v>
      </c>
      <c r="B17" s="547"/>
      <c r="C17" s="547"/>
      <c r="D17" s="547"/>
      <c r="E17" s="547"/>
      <c r="F17" s="426"/>
      <c r="G17" s="463" t="s">
        <v>243</v>
      </c>
      <c r="H17" s="463"/>
      <c r="I17" s="463"/>
      <c r="J17" s="463"/>
      <c r="K17" s="463"/>
      <c r="L17" s="463"/>
      <c r="M17" s="463"/>
      <c r="N17" s="463"/>
      <c r="O17" s="2">
        <f>SUM(C8:L8)</f>
        <v>0</v>
      </c>
      <c r="P17" s="2"/>
      <c r="Q17" s="2"/>
      <c r="R17" s="2"/>
      <c r="S17" s="2"/>
      <c r="T17" s="2"/>
      <c r="U17" s="2"/>
      <c r="V17" s="2"/>
      <c r="W17" s="2"/>
      <c r="X17" s="2"/>
      <c r="Y17" s="2"/>
      <c r="Z17" s="2"/>
      <c r="AA17" s="2"/>
      <c r="AB17" s="2"/>
    </row>
    <row r="19" spans="1:28" s="81" customFormat="1" ht="30.75" customHeight="1">
      <c r="A19" s="21"/>
      <c r="B19" s="21"/>
      <c r="C19" s="21"/>
      <c r="D19" s="21"/>
      <c r="E19" s="224"/>
      <c r="F19" s="21"/>
      <c r="G19" s="21"/>
      <c r="H19" s="22"/>
      <c r="I19" s="22"/>
      <c r="J19" s="22"/>
      <c r="K19" s="22"/>
      <c r="L19" s="22"/>
      <c r="M19" s="22"/>
      <c r="N19" s="22"/>
      <c r="O19" s="2">
        <f t="shared" ref="O19:O22" si="3">SUM(C11:L11)</f>
        <v>0</v>
      </c>
      <c r="P19" s="2"/>
      <c r="Q19" s="2"/>
      <c r="R19" s="2"/>
      <c r="S19" s="2"/>
      <c r="T19" s="2"/>
      <c r="U19" s="2"/>
      <c r="V19" s="2"/>
      <c r="W19" s="2"/>
      <c r="X19" s="2"/>
      <c r="Y19" s="2"/>
      <c r="Z19" s="2"/>
      <c r="AA19" s="2"/>
      <c r="AB19" s="2"/>
    </row>
    <row r="20" spans="1:28" s="81" customFormat="1" ht="42.75" customHeight="1">
      <c r="A20" s="21"/>
      <c r="B20" s="21"/>
      <c r="C20" s="21"/>
      <c r="D20" s="21"/>
      <c r="E20" s="224"/>
      <c r="F20" s="21"/>
      <c r="G20" s="21"/>
      <c r="H20" s="22"/>
      <c r="I20" s="22"/>
      <c r="J20" s="22"/>
      <c r="K20" s="22"/>
      <c r="L20" s="22"/>
      <c r="M20" s="22"/>
      <c r="N20" s="22"/>
      <c r="O20" s="2">
        <f t="shared" si="3"/>
        <v>0</v>
      </c>
      <c r="P20" s="2"/>
      <c r="Q20" s="2"/>
      <c r="R20" s="2"/>
      <c r="S20" s="2"/>
      <c r="T20" s="2"/>
      <c r="U20" s="2"/>
      <c r="V20" s="2"/>
      <c r="W20" s="2"/>
      <c r="X20" s="2"/>
      <c r="Y20" s="2"/>
      <c r="Z20" s="2"/>
      <c r="AA20" s="2"/>
      <c r="AB20" s="2"/>
    </row>
    <row r="21" spans="1:28" s="81" customFormat="1" ht="23.25" customHeight="1">
      <c r="A21" s="44"/>
      <c r="B21" s="44"/>
      <c r="C21" s="44"/>
      <c r="D21" s="44"/>
      <c r="E21" s="228"/>
      <c r="F21" s="44"/>
      <c r="G21" s="44"/>
      <c r="H21" s="44"/>
      <c r="I21" s="44"/>
      <c r="J21" s="44"/>
      <c r="K21" s="44"/>
      <c r="L21" s="44"/>
      <c r="M21" s="44"/>
      <c r="N21" s="44"/>
      <c r="O21" s="2">
        <f t="shared" si="3"/>
        <v>0</v>
      </c>
    </row>
    <row r="22" spans="1:28">
      <c r="O22" s="2">
        <f t="shared" si="3"/>
        <v>3</v>
      </c>
    </row>
    <row r="39" spans="1:28" s="84" customFormat="1" ht="24.75" customHeight="1">
      <c r="A39" s="548" t="s">
        <v>48</v>
      </c>
      <c r="B39" s="548"/>
      <c r="C39" s="548"/>
      <c r="D39" s="548"/>
      <c r="E39" s="227"/>
      <c r="F39" s="212"/>
      <c r="G39" s="208">
        <v>14</v>
      </c>
      <c r="H39" s="209"/>
      <c r="I39" s="508" t="s">
        <v>33</v>
      </c>
      <c r="J39" s="508"/>
      <c r="K39" s="508"/>
      <c r="L39" s="508"/>
      <c r="M39" s="508"/>
      <c r="N39" s="508"/>
      <c r="O39" s="81"/>
      <c r="P39" s="81"/>
      <c r="Q39" s="81"/>
      <c r="R39" s="81"/>
      <c r="S39" s="81"/>
      <c r="T39" s="81"/>
      <c r="U39" s="81"/>
      <c r="V39" s="81"/>
      <c r="W39" s="81"/>
      <c r="X39" s="81"/>
      <c r="Y39" s="81"/>
      <c r="Z39" s="81"/>
      <c r="AA39" s="81"/>
      <c r="AB39" s="81"/>
    </row>
  </sheetData>
  <mergeCells count="15">
    <mergeCell ref="A17:E17"/>
    <mergeCell ref="G17:N17"/>
    <mergeCell ref="A39:D39"/>
    <mergeCell ref="I39:N39"/>
    <mergeCell ref="A15:C15"/>
    <mergeCell ref="C4:L4"/>
    <mergeCell ref="C5:L5"/>
    <mergeCell ref="A16:E16"/>
    <mergeCell ref="G16:N16"/>
    <mergeCell ref="A1:N1"/>
    <mergeCell ref="A2:N2"/>
    <mergeCell ref="A4:A7"/>
    <mergeCell ref="B4:B5"/>
    <mergeCell ref="B6:B7"/>
    <mergeCell ref="N4:N7"/>
  </mergeCells>
  <printOptions horizontalCentered="1"/>
  <pageMargins left="0.39300000000000002" right="0.39300000000000002" top="0.59" bottom="0.19600000000000001" header="0" footer="0"/>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E41"/>
  <sheetViews>
    <sheetView rightToLeft="1" view="pageBreakPreview" zoomScaleNormal="100" zoomScaleSheetLayoutView="100" workbookViewId="0">
      <selection activeCell="A15" sqref="A15:E15"/>
    </sheetView>
  </sheetViews>
  <sheetFormatPr defaultColWidth="9" defaultRowHeight="12.75"/>
  <cols>
    <col min="1" max="1" width="10.28515625" style="237" customWidth="1"/>
    <col min="2" max="3" width="9.5703125" style="237" customWidth="1"/>
    <col min="4" max="4" width="9.140625" style="237" customWidth="1"/>
    <col min="5" max="5" width="8.28515625" style="237" customWidth="1"/>
    <col min="6" max="6" width="8.5703125" style="237" customWidth="1"/>
    <col min="7" max="7" width="8" style="237" customWidth="1"/>
    <col min="8" max="8" width="8.5703125" style="237" customWidth="1"/>
    <col min="9" max="9" width="6.7109375" style="237" customWidth="1"/>
    <col min="10" max="10" width="9.140625" style="237" customWidth="1"/>
    <col min="11" max="11" width="10.28515625" style="237" customWidth="1"/>
    <col min="12" max="12" width="6.7109375" style="237" customWidth="1"/>
    <col min="13" max="13" width="7" style="237" customWidth="1"/>
    <col min="14" max="14" width="12.7109375" style="237" customWidth="1"/>
    <col min="15" max="15" width="7.28515625" style="237" customWidth="1"/>
    <col min="16" max="16" width="5.7109375" style="237" customWidth="1"/>
    <col min="17" max="25" width="9.7109375" style="237" customWidth="1"/>
    <col min="26" max="30" width="7.28515625" style="237" customWidth="1"/>
    <col min="31" max="16384" width="9" style="237"/>
  </cols>
  <sheetData>
    <row r="1" spans="1:31" s="236" customFormat="1" ht="36" customHeight="1">
      <c r="A1" s="441" t="s">
        <v>278</v>
      </c>
      <c r="B1" s="441"/>
      <c r="C1" s="441"/>
      <c r="D1" s="441"/>
      <c r="E1" s="441"/>
      <c r="F1" s="441"/>
      <c r="G1" s="441"/>
      <c r="H1" s="441"/>
      <c r="I1" s="441"/>
      <c r="J1" s="441"/>
      <c r="K1" s="441"/>
      <c r="L1" s="441"/>
      <c r="M1" s="441"/>
      <c r="N1" s="441"/>
    </row>
    <row r="2" spans="1:31" s="236" customFormat="1" ht="54" customHeight="1">
      <c r="A2" s="443" t="s">
        <v>280</v>
      </c>
      <c r="B2" s="443"/>
      <c r="C2" s="443"/>
      <c r="D2" s="443"/>
      <c r="E2" s="443"/>
      <c r="F2" s="443"/>
      <c r="G2" s="443"/>
      <c r="H2" s="443"/>
      <c r="I2" s="443"/>
      <c r="J2" s="443"/>
      <c r="K2" s="443"/>
      <c r="L2" s="443"/>
      <c r="M2" s="443"/>
      <c r="N2" s="443"/>
    </row>
    <row r="3" spans="1:31" s="236" customFormat="1" ht="26.25" customHeight="1" thickBot="1">
      <c r="A3" s="277" t="s">
        <v>89</v>
      </c>
      <c r="B3" s="85"/>
      <c r="C3" s="85"/>
      <c r="D3" s="85"/>
      <c r="E3" s="85"/>
      <c r="F3" s="85"/>
      <c r="G3" s="85"/>
      <c r="H3" s="85"/>
      <c r="I3" s="85"/>
      <c r="J3" s="85"/>
      <c r="K3" s="85"/>
      <c r="L3" s="85"/>
      <c r="M3" s="85"/>
      <c r="N3" s="421" t="s">
        <v>223</v>
      </c>
    </row>
    <row r="4" spans="1:31" ht="38.1" customHeight="1" thickTop="1">
      <c r="A4" s="451" t="s">
        <v>6</v>
      </c>
      <c r="B4" s="451" t="s">
        <v>58</v>
      </c>
      <c r="C4" s="482" t="s">
        <v>279</v>
      </c>
      <c r="D4" s="482"/>
      <c r="E4" s="482"/>
      <c r="F4" s="482"/>
      <c r="G4" s="482"/>
      <c r="H4" s="482"/>
      <c r="I4" s="482"/>
      <c r="J4" s="482"/>
      <c r="K4" s="482"/>
      <c r="L4" s="482"/>
      <c r="M4" s="482"/>
      <c r="N4" s="563" t="s">
        <v>7</v>
      </c>
      <c r="O4" s="451"/>
      <c r="P4" s="550"/>
      <c r="Q4" s="552"/>
      <c r="R4" s="552"/>
      <c r="S4" s="552"/>
      <c r="T4" s="552"/>
      <c r="U4" s="552"/>
      <c r="V4" s="552"/>
      <c r="W4" s="552"/>
      <c r="X4" s="552"/>
      <c r="Y4" s="552"/>
      <c r="Z4" s="552"/>
      <c r="AA4" s="124"/>
      <c r="AB4" s="492"/>
      <c r="AC4" s="455"/>
      <c r="AD4" s="455"/>
      <c r="AE4" s="291"/>
    </row>
    <row r="5" spans="1:31" ht="33.75" customHeight="1">
      <c r="A5" s="452"/>
      <c r="B5" s="452"/>
      <c r="C5" s="544" t="s">
        <v>281</v>
      </c>
      <c r="D5" s="544"/>
      <c r="E5" s="544"/>
      <c r="F5" s="544"/>
      <c r="G5" s="544"/>
      <c r="H5" s="544"/>
      <c r="I5" s="544"/>
      <c r="J5" s="544"/>
      <c r="K5" s="544"/>
      <c r="L5" s="544"/>
      <c r="M5" s="544"/>
      <c r="N5" s="564"/>
      <c r="O5" s="452"/>
      <c r="P5" s="551"/>
      <c r="Q5" s="553"/>
      <c r="R5" s="554"/>
      <c r="S5" s="554"/>
      <c r="T5" s="554"/>
      <c r="U5" s="554"/>
      <c r="V5" s="555"/>
      <c r="W5" s="556"/>
      <c r="X5" s="556"/>
      <c r="Y5" s="556"/>
      <c r="Z5" s="556"/>
      <c r="AA5" s="294"/>
      <c r="AB5" s="455"/>
      <c r="AC5" s="455"/>
      <c r="AD5" s="455"/>
      <c r="AE5" s="291"/>
    </row>
    <row r="6" spans="1:31" ht="39" customHeight="1">
      <c r="A6" s="452"/>
      <c r="B6" s="455" t="s">
        <v>258</v>
      </c>
      <c r="C6" s="232" t="s">
        <v>247</v>
      </c>
      <c r="D6" s="320" t="s">
        <v>61</v>
      </c>
      <c r="E6" s="359" t="s">
        <v>71</v>
      </c>
      <c r="F6" s="320" t="s">
        <v>62</v>
      </c>
      <c r="G6" s="320" t="s">
        <v>63</v>
      </c>
      <c r="H6" s="320" t="s">
        <v>292</v>
      </c>
      <c r="I6" s="320" t="s">
        <v>65</v>
      </c>
      <c r="J6" s="320" t="s">
        <v>66</v>
      </c>
      <c r="K6" s="418" t="s">
        <v>67</v>
      </c>
      <c r="L6" s="320" t="s">
        <v>68</v>
      </c>
      <c r="M6" s="232" t="s">
        <v>10</v>
      </c>
      <c r="N6" s="564"/>
      <c r="O6" s="452"/>
      <c r="P6" s="495"/>
      <c r="Q6" s="296"/>
      <c r="R6" s="296"/>
      <c r="S6" s="296"/>
      <c r="T6" s="296"/>
      <c r="U6" s="296"/>
      <c r="V6" s="296"/>
      <c r="W6" s="219"/>
      <c r="X6" s="108"/>
      <c r="Y6" s="108"/>
      <c r="Z6" s="108"/>
      <c r="AA6" s="126"/>
      <c r="AB6" s="455"/>
      <c r="AC6" s="455"/>
      <c r="AD6" s="455"/>
      <c r="AE6" s="291"/>
    </row>
    <row r="7" spans="1:31" ht="51" customHeight="1">
      <c r="A7" s="453"/>
      <c r="B7" s="456"/>
      <c r="C7" s="213" t="s">
        <v>246</v>
      </c>
      <c r="D7" s="8" t="s">
        <v>77</v>
      </c>
      <c r="E7" s="8" t="s">
        <v>180</v>
      </c>
      <c r="F7" s="8" t="s">
        <v>78</v>
      </c>
      <c r="G7" s="8" t="s">
        <v>79</v>
      </c>
      <c r="H7" s="288" t="s">
        <v>80</v>
      </c>
      <c r="I7" s="319" t="s">
        <v>81</v>
      </c>
      <c r="J7" s="319" t="s">
        <v>82</v>
      </c>
      <c r="K7" s="422" t="s">
        <v>83</v>
      </c>
      <c r="L7" s="319" t="s">
        <v>84</v>
      </c>
      <c r="M7" s="288" t="s">
        <v>14</v>
      </c>
      <c r="N7" s="565"/>
      <c r="O7" s="453"/>
      <c r="P7" s="456"/>
      <c r="Q7" s="8"/>
      <c r="R7" s="8"/>
      <c r="S7" s="8"/>
      <c r="T7" s="8"/>
      <c r="U7" s="213"/>
      <c r="V7" s="8"/>
      <c r="W7" s="266"/>
      <c r="X7" s="8"/>
      <c r="Y7" s="8"/>
      <c r="Z7" s="75"/>
      <c r="AA7" s="107"/>
      <c r="AB7" s="456"/>
      <c r="AC7" s="455"/>
      <c r="AD7" s="455"/>
      <c r="AE7" s="291"/>
    </row>
    <row r="8" spans="1:31" ht="36" customHeight="1">
      <c r="A8" s="245" t="s">
        <v>16</v>
      </c>
      <c r="B8" s="88">
        <v>0</v>
      </c>
      <c r="C8" s="361">
        <v>0</v>
      </c>
      <c r="D8" s="361">
        <v>0</v>
      </c>
      <c r="E8" s="361">
        <v>0</v>
      </c>
      <c r="F8" s="365">
        <v>0</v>
      </c>
      <c r="G8" s="365">
        <v>0</v>
      </c>
      <c r="H8" s="365">
        <v>0</v>
      </c>
      <c r="I8" s="365">
        <v>0</v>
      </c>
      <c r="J8" s="365">
        <v>0</v>
      </c>
      <c r="K8" s="365">
        <v>0</v>
      </c>
      <c r="L8" s="364">
        <v>0</v>
      </c>
      <c r="M8" s="364">
        <f t="shared" ref="M8:M14" si="0">SUM(C8:L8)</f>
        <v>0</v>
      </c>
      <c r="N8" s="416" t="s">
        <v>46</v>
      </c>
      <c r="O8" s="58"/>
      <c r="P8" s="88"/>
      <c r="Q8" s="88"/>
      <c r="R8" s="88"/>
      <c r="S8" s="88"/>
      <c r="T8" s="88"/>
      <c r="U8" s="72"/>
      <c r="V8" s="88"/>
      <c r="W8" s="123"/>
      <c r="X8" s="88"/>
      <c r="Y8" s="88"/>
      <c r="Z8" s="88"/>
      <c r="AA8" s="59"/>
      <c r="AB8" s="30"/>
      <c r="AC8" s="113"/>
      <c r="AD8" s="113"/>
      <c r="AE8" s="301"/>
    </row>
    <row r="9" spans="1:31" ht="36" customHeight="1">
      <c r="A9" s="252" t="s">
        <v>20</v>
      </c>
      <c r="B9" s="62">
        <v>3</v>
      </c>
      <c r="C9" s="391">
        <f>'5أ'!C9/'5أ'!B9*100</f>
        <v>33.333333333333329</v>
      </c>
      <c r="D9" s="391">
        <f>R8/$B$9*100</f>
        <v>0</v>
      </c>
      <c r="E9" s="391">
        <v>0</v>
      </c>
      <c r="F9" s="391">
        <f>'5أ'!F9/'5أ'!B9*100</f>
        <v>33.333333333333329</v>
      </c>
      <c r="G9" s="391">
        <f>T8/$B$9*100</f>
        <v>0</v>
      </c>
      <c r="H9" s="391">
        <f>U8/$B$9*100</f>
        <v>0</v>
      </c>
      <c r="I9" s="391">
        <f>'5أ'!I9/'5أ'!B9*100</f>
        <v>33.333333333333329</v>
      </c>
      <c r="J9" s="391">
        <f>W8/$B$9*100</f>
        <v>0</v>
      </c>
      <c r="K9" s="391">
        <f t="shared" ref="K9" si="1">X8/$B$9*100</f>
        <v>0</v>
      </c>
      <c r="L9" s="391">
        <f>Z8/$B$9*100</f>
        <v>0</v>
      </c>
      <c r="M9" s="392">
        <f t="shared" si="0"/>
        <v>99.999999999999986</v>
      </c>
      <c r="N9" s="416" t="s">
        <v>19</v>
      </c>
      <c r="O9" s="61"/>
      <c r="P9" s="62"/>
      <c r="Q9" s="62"/>
      <c r="R9" s="62"/>
      <c r="S9" s="62"/>
      <c r="T9" s="62"/>
      <c r="U9" s="66"/>
      <c r="V9" s="62"/>
      <c r="W9" s="90"/>
      <c r="X9" s="62"/>
      <c r="Y9" s="62"/>
      <c r="Z9" s="127"/>
      <c r="AA9" s="62"/>
      <c r="AB9" s="35"/>
      <c r="AC9" s="113"/>
      <c r="AD9" s="113"/>
      <c r="AE9" s="301"/>
    </row>
    <row r="10" spans="1:31" ht="36" customHeight="1">
      <c r="A10" s="252" t="s">
        <v>21</v>
      </c>
      <c r="B10" s="62">
        <v>0</v>
      </c>
      <c r="C10" s="362">
        <v>0</v>
      </c>
      <c r="D10" s="362">
        <v>0</v>
      </c>
      <c r="E10" s="361">
        <v>0</v>
      </c>
      <c r="F10" s="362">
        <v>0</v>
      </c>
      <c r="G10" s="362">
        <v>0</v>
      </c>
      <c r="H10" s="362">
        <v>0</v>
      </c>
      <c r="I10" s="362">
        <v>0</v>
      </c>
      <c r="J10" s="362">
        <v>0</v>
      </c>
      <c r="K10" s="362">
        <v>0</v>
      </c>
      <c r="L10" s="362">
        <v>0</v>
      </c>
      <c r="M10" s="364">
        <f t="shared" si="0"/>
        <v>0</v>
      </c>
      <c r="N10" s="416" t="s">
        <v>22</v>
      </c>
      <c r="O10" s="61"/>
      <c r="P10" s="62"/>
      <c r="Q10" s="64"/>
      <c r="R10" s="64"/>
      <c r="S10" s="64"/>
      <c r="T10" s="62"/>
      <c r="U10" s="66"/>
      <c r="V10" s="66"/>
      <c r="W10" s="90"/>
      <c r="X10" s="62"/>
      <c r="Y10" s="62"/>
      <c r="Z10" s="62"/>
      <c r="AA10" s="62"/>
      <c r="AB10" s="36"/>
      <c r="AC10" s="116"/>
      <c r="AD10" s="116"/>
      <c r="AE10" s="301"/>
    </row>
    <row r="11" spans="1:31" ht="36" customHeight="1">
      <c r="A11" s="252" t="s">
        <v>23</v>
      </c>
      <c r="B11" s="62">
        <v>0</v>
      </c>
      <c r="C11" s="361">
        <v>0</v>
      </c>
      <c r="D11" s="361">
        <v>0</v>
      </c>
      <c r="E11" s="361">
        <v>0</v>
      </c>
      <c r="F11" s="361">
        <v>0</v>
      </c>
      <c r="G11" s="361">
        <v>0</v>
      </c>
      <c r="H11" s="361">
        <v>0</v>
      </c>
      <c r="I11" s="361">
        <v>0</v>
      </c>
      <c r="J11" s="361">
        <v>0</v>
      </c>
      <c r="K11" s="361">
        <v>0</v>
      </c>
      <c r="L11" s="361">
        <v>0</v>
      </c>
      <c r="M11" s="364">
        <f t="shared" si="0"/>
        <v>0</v>
      </c>
      <c r="N11" s="416" t="s">
        <v>24</v>
      </c>
      <c r="O11" s="61"/>
      <c r="P11" s="62"/>
      <c r="Q11" s="62"/>
      <c r="R11" s="62"/>
      <c r="S11" s="62"/>
      <c r="T11" s="62"/>
      <c r="U11" s="62"/>
      <c r="V11" s="66"/>
      <c r="W11" s="90"/>
      <c r="X11" s="62"/>
      <c r="Y11" s="62"/>
      <c r="Z11" s="62"/>
      <c r="AA11" s="62"/>
      <c r="AB11" s="36"/>
      <c r="AC11" s="116"/>
      <c r="AD11" s="116"/>
      <c r="AE11" s="301"/>
    </row>
    <row r="12" spans="1:31" ht="36" customHeight="1">
      <c r="A12" s="255" t="s">
        <v>25</v>
      </c>
      <c r="B12" s="66">
        <v>0</v>
      </c>
      <c r="C12" s="363">
        <v>0</v>
      </c>
      <c r="D12" s="363">
        <v>0</v>
      </c>
      <c r="E12" s="363">
        <v>0</v>
      </c>
      <c r="F12" s="363">
        <v>0</v>
      </c>
      <c r="G12" s="363">
        <v>0</v>
      </c>
      <c r="H12" s="363">
        <v>0</v>
      </c>
      <c r="I12" s="363">
        <v>0</v>
      </c>
      <c r="J12" s="363">
        <v>0</v>
      </c>
      <c r="K12" s="424">
        <v>0</v>
      </c>
      <c r="L12" s="363">
        <v>0</v>
      </c>
      <c r="M12" s="364">
        <f t="shared" si="0"/>
        <v>0</v>
      </c>
      <c r="N12" s="420" t="s">
        <v>26</v>
      </c>
      <c r="O12" s="65"/>
      <c r="P12" s="66"/>
      <c r="Q12" s="66"/>
      <c r="R12" s="66"/>
      <c r="S12" s="66"/>
      <c r="T12" s="66"/>
      <c r="U12" s="66"/>
      <c r="V12" s="66"/>
      <c r="W12" s="95"/>
      <c r="X12" s="66"/>
      <c r="Y12" s="66"/>
      <c r="Z12" s="66"/>
      <c r="AA12" s="66"/>
      <c r="AB12" s="38"/>
      <c r="AC12" s="113"/>
      <c r="AD12" s="113"/>
      <c r="AE12" s="301"/>
    </row>
    <row r="13" spans="1:31" s="248" customFormat="1" ht="36" customHeight="1" thickBot="1">
      <c r="A13" s="366" t="s">
        <v>28</v>
      </c>
      <c r="B13" s="152">
        <v>0</v>
      </c>
      <c r="C13" s="367">
        <v>0</v>
      </c>
      <c r="D13" s="367">
        <v>0</v>
      </c>
      <c r="E13" s="367">
        <v>0</v>
      </c>
      <c r="F13" s="367">
        <v>0</v>
      </c>
      <c r="G13" s="367">
        <v>0</v>
      </c>
      <c r="H13" s="367">
        <v>0</v>
      </c>
      <c r="I13" s="367">
        <v>0</v>
      </c>
      <c r="J13" s="367">
        <v>0</v>
      </c>
      <c r="K13" s="367">
        <v>0</v>
      </c>
      <c r="L13" s="367">
        <v>0</v>
      </c>
      <c r="M13" s="367">
        <f t="shared" si="0"/>
        <v>0</v>
      </c>
      <c r="N13" s="417" t="s">
        <v>47</v>
      </c>
      <c r="O13" s="68"/>
      <c r="P13" s="69"/>
      <c r="Q13" s="69"/>
      <c r="R13" s="69"/>
      <c r="S13" s="69"/>
      <c r="T13" s="93"/>
      <c r="U13" s="93"/>
      <c r="V13" s="93"/>
      <c r="W13" s="96"/>
      <c r="X13" s="93"/>
      <c r="Y13" s="93"/>
      <c r="Z13" s="93"/>
      <c r="AA13" s="93"/>
      <c r="AB13" s="39"/>
      <c r="AC13" s="113"/>
      <c r="AD13" s="113"/>
      <c r="AE13" s="258"/>
    </row>
    <row r="14" spans="1:31" ht="36" customHeight="1" thickTop="1" thickBot="1">
      <c r="A14" s="369" t="s">
        <v>30</v>
      </c>
      <c r="B14" s="331">
        <f>SUM(B8:B13)</f>
        <v>3</v>
      </c>
      <c r="C14" s="370">
        <f>'5أ'!C14/'5أ'!B14*100</f>
        <v>33.333333333333329</v>
      </c>
      <c r="D14" s="370">
        <f>R13/$B14*100</f>
        <v>0</v>
      </c>
      <c r="E14" s="370">
        <v>0</v>
      </c>
      <c r="F14" s="370">
        <f>'5أ'!F14/'5أ'!B14*100</f>
        <v>33.333333333333329</v>
      </c>
      <c r="G14" s="370">
        <f>T13/$B14*100</f>
        <v>0</v>
      </c>
      <c r="H14" s="370">
        <f>U13/$B14*100</f>
        <v>0</v>
      </c>
      <c r="I14" s="370">
        <f>'5أ'!I14/'5أ'!B14*100</f>
        <v>33.333333333333329</v>
      </c>
      <c r="J14" s="370">
        <f>W13/$B14*100</f>
        <v>0</v>
      </c>
      <c r="K14" s="370">
        <f>X13/$B14*100</f>
        <v>0</v>
      </c>
      <c r="L14" s="370">
        <f>Z13/$B14*100</f>
        <v>0</v>
      </c>
      <c r="M14" s="370">
        <f t="shared" si="0"/>
        <v>99.999999999999986</v>
      </c>
      <c r="N14" s="419" t="s">
        <v>14</v>
      </c>
      <c r="O14" s="70"/>
      <c r="P14" s="71"/>
      <c r="Q14" s="71"/>
      <c r="R14" s="71"/>
      <c r="S14" s="71"/>
      <c r="T14" s="71"/>
      <c r="U14" s="71"/>
      <c r="V14" s="71"/>
      <c r="W14" s="71"/>
      <c r="X14" s="71"/>
      <c r="Y14" s="71"/>
      <c r="Z14" s="71"/>
      <c r="AA14" s="71"/>
      <c r="AB14" s="41"/>
      <c r="AC14" s="117"/>
      <c r="AD14" s="117"/>
      <c r="AE14" s="301"/>
    </row>
    <row r="15" spans="1:31" s="236" customFormat="1" ht="24.75" customHeight="1" thickTop="1">
      <c r="A15" s="561" t="s">
        <v>282</v>
      </c>
      <c r="B15" s="561"/>
      <c r="C15" s="561"/>
      <c r="D15" s="561"/>
      <c r="E15" s="561"/>
      <c r="F15" s="360"/>
      <c r="G15" s="360"/>
      <c r="I15" s="560" t="s">
        <v>139</v>
      </c>
      <c r="J15" s="560"/>
      <c r="K15" s="560"/>
      <c r="L15" s="560"/>
      <c r="M15" s="560"/>
      <c r="N15" s="560"/>
      <c r="O15" s="290"/>
      <c r="P15" s="290"/>
      <c r="Q15" s="290"/>
      <c r="R15" s="290"/>
      <c r="S15" s="290"/>
      <c r="T15" s="290"/>
      <c r="U15" s="290"/>
      <c r="V15" s="290"/>
      <c r="W15" s="290"/>
      <c r="X15" s="290"/>
      <c r="Y15" s="290"/>
      <c r="Z15" s="290"/>
      <c r="AA15" s="290"/>
      <c r="AB15" s="290"/>
      <c r="AC15" s="290"/>
      <c r="AD15" s="290"/>
      <c r="AE15" s="289"/>
    </row>
    <row r="16" spans="1:31" s="236" customFormat="1" ht="27" customHeight="1">
      <c r="A16" s="562" t="s">
        <v>32</v>
      </c>
      <c r="B16" s="562"/>
      <c r="C16" s="562"/>
      <c r="D16" s="562"/>
      <c r="E16" s="562"/>
      <c r="F16" s="558" t="s">
        <v>243</v>
      </c>
      <c r="G16" s="558"/>
      <c r="H16" s="558"/>
      <c r="I16" s="558"/>
      <c r="J16" s="558"/>
      <c r="K16" s="558"/>
      <c r="L16" s="558"/>
      <c r="M16" s="558"/>
      <c r="N16" s="558"/>
      <c r="O16" s="290"/>
      <c r="P16" s="290"/>
      <c r="Q16" s="290"/>
      <c r="R16" s="290"/>
      <c r="S16" s="290"/>
      <c r="T16" s="290"/>
      <c r="U16" s="290"/>
      <c r="V16" s="290"/>
      <c r="W16" s="290"/>
      <c r="X16" s="290"/>
      <c r="Y16" s="290"/>
      <c r="Z16" s="290"/>
      <c r="AA16" s="290"/>
      <c r="AB16" s="290"/>
      <c r="AC16" s="290"/>
      <c r="AD16" s="290"/>
      <c r="AE16" s="289"/>
    </row>
    <row r="17" spans="1:30" s="236" customFormat="1" ht="42" customHeight="1">
      <c r="B17" s="222"/>
      <c r="C17" s="222"/>
      <c r="D17" s="222"/>
      <c r="E17" s="222"/>
      <c r="F17" s="222"/>
      <c r="G17" s="222"/>
      <c r="H17" s="261"/>
      <c r="I17" s="261"/>
      <c r="J17" s="261"/>
      <c r="K17" s="261"/>
      <c r="L17" s="261"/>
      <c r="M17" s="261"/>
      <c r="O17" s="260"/>
      <c r="P17" s="260"/>
      <c r="Q17" s="260"/>
      <c r="R17" s="260"/>
      <c r="S17" s="260"/>
      <c r="T17" s="260"/>
      <c r="U17" s="260"/>
      <c r="V17" s="260"/>
      <c r="W17" s="260"/>
      <c r="X17" s="260"/>
      <c r="Y17" s="260"/>
      <c r="Z17" s="260"/>
      <c r="AA17" s="260"/>
      <c r="AB17" s="260"/>
      <c r="AC17" s="260"/>
      <c r="AD17" s="260"/>
    </row>
    <row r="18" spans="1:30" s="236" customFormat="1" ht="42" customHeight="1">
      <c r="A18" s="222"/>
      <c r="B18" s="222"/>
      <c r="C18" s="222"/>
      <c r="D18" s="222"/>
      <c r="E18" s="222"/>
      <c r="F18" s="222"/>
      <c r="G18" s="222"/>
      <c r="H18" s="261"/>
      <c r="I18" s="261"/>
      <c r="J18" s="261"/>
      <c r="K18" s="261"/>
      <c r="L18" s="261"/>
      <c r="M18" s="261"/>
      <c r="O18" s="260"/>
      <c r="P18" s="260"/>
      <c r="Q18" s="260"/>
      <c r="R18" s="260"/>
      <c r="S18" s="260"/>
      <c r="T18" s="260"/>
      <c r="U18" s="260"/>
      <c r="V18" s="260"/>
      <c r="W18" s="260"/>
      <c r="X18" s="260"/>
      <c r="Y18" s="260"/>
      <c r="Z18" s="260"/>
      <c r="AA18" s="260"/>
      <c r="AB18" s="260"/>
      <c r="AC18" s="260"/>
      <c r="AD18" s="260"/>
    </row>
    <row r="19" spans="1:30" s="236" customFormat="1" ht="42" customHeight="1">
      <c r="A19" s="222"/>
      <c r="B19" s="222"/>
      <c r="C19" s="222"/>
      <c r="D19" s="222"/>
      <c r="E19" s="222"/>
      <c r="F19" s="222"/>
      <c r="G19" s="222"/>
      <c r="H19" s="222"/>
      <c r="I19" s="261"/>
      <c r="J19" s="261"/>
      <c r="K19" s="261"/>
      <c r="L19" s="261"/>
      <c r="M19" s="261"/>
      <c r="O19" s="260"/>
      <c r="P19" s="260"/>
      <c r="Q19" s="260"/>
      <c r="R19" s="260"/>
      <c r="S19" s="260"/>
      <c r="T19" s="260"/>
      <c r="U19" s="260"/>
      <c r="V19" s="260"/>
      <c r="W19" s="260"/>
      <c r="X19" s="260"/>
      <c r="Y19" s="260"/>
      <c r="Z19" s="260"/>
      <c r="AA19" s="260"/>
      <c r="AB19" s="260"/>
      <c r="AC19" s="260"/>
      <c r="AD19" s="260"/>
    </row>
    <row r="20" spans="1:30" s="236" customFormat="1" ht="42" customHeight="1">
      <c r="A20" s="222"/>
      <c r="B20" s="222"/>
      <c r="C20" s="222"/>
      <c r="D20" s="222"/>
      <c r="E20" s="222"/>
      <c r="F20" s="222"/>
      <c r="G20" s="222"/>
      <c r="H20" s="222"/>
      <c r="I20" s="261"/>
      <c r="J20" s="261"/>
      <c r="K20" s="261"/>
      <c r="L20" s="261"/>
      <c r="M20" s="261"/>
      <c r="O20" s="260"/>
      <c r="P20" s="260"/>
      <c r="Q20" s="260"/>
      <c r="R20" s="260"/>
      <c r="S20" s="260"/>
      <c r="T20" s="260"/>
      <c r="U20" s="260"/>
      <c r="V20" s="260"/>
      <c r="W20" s="260"/>
      <c r="X20" s="260"/>
      <c r="Y20" s="260"/>
      <c r="Z20" s="260"/>
      <c r="AA20" s="260"/>
      <c r="AB20" s="260"/>
      <c r="AC20" s="260"/>
      <c r="AD20" s="260"/>
    </row>
    <row r="22" spans="1:30">
      <c r="A22" s="291"/>
      <c r="B22" s="291"/>
      <c r="C22" s="291"/>
      <c r="D22" s="291"/>
      <c r="E22" s="291"/>
      <c r="F22" s="291"/>
      <c r="G22" s="291"/>
      <c r="H22" s="291"/>
      <c r="I22" s="291"/>
      <c r="J22" s="291"/>
      <c r="K22" s="291"/>
      <c r="L22" s="291"/>
      <c r="M22" s="291"/>
      <c r="N22" s="291"/>
    </row>
    <row r="41" spans="1:14" ht="24.95" customHeight="1">
      <c r="A41" s="559" t="s">
        <v>48</v>
      </c>
      <c r="B41" s="559"/>
      <c r="C41" s="559"/>
      <c r="D41" s="559"/>
      <c r="E41" s="559"/>
      <c r="F41" s="292"/>
      <c r="G41" s="263">
        <v>15</v>
      </c>
      <c r="H41" s="264"/>
      <c r="I41" s="292"/>
      <c r="J41" s="557" t="s">
        <v>33</v>
      </c>
      <c r="K41" s="557"/>
      <c r="L41" s="557"/>
      <c r="M41" s="557"/>
      <c r="N41" s="557"/>
    </row>
  </sheetData>
  <mergeCells count="24">
    <mergeCell ref="J41:N41"/>
    <mergeCell ref="F16:N16"/>
    <mergeCell ref="A4:A7"/>
    <mergeCell ref="B4:B5"/>
    <mergeCell ref="B6:B7"/>
    <mergeCell ref="C4:M4"/>
    <mergeCell ref="C5:M5"/>
    <mergeCell ref="A41:E41"/>
    <mergeCell ref="I15:N15"/>
    <mergeCell ref="A15:E15"/>
    <mergeCell ref="A16:E16"/>
    <mergeCell ref="N4:N7"/>
    <mergeCell ref="A1:N1"/>
    <mergeCell ref="A2:N2"/>
    <mergeCell ref="AC4:AC7"/>
    <mergeCell ref="AD4:AD7"/>
    <mergeCell ref="O4:O7"/>
    <mergeCell ref="P4:P5"/>
    <mergeCell ref="Q4:U4"/>
    <mergeCell ref="V4:Z4"/>
    <mergeCell ref="AB4:AB7"/>
    <mergeCell ref="Q5:U5"/>
    <mergeCell ref="V5:Z5"/>
    <mergeCell ref="P6:P7"/>
  </mergeCells>
  <printOptions horizontalCentered="1"/>
  <pageMargins left="0.39300000000000002" right="0.39300000000000002" top="0.59" bottom="0.16900000000000001" header="0.3" footer="0.3"/>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S34"/>
  <sheetViews>
    <sheetView rightToLeft="1" view="pageBreakPreview" zoomScaleNormal="100" workbookViewId="0">
      <selection activeCell="B6" sqref="B6:B7"/>
    </sheetView>
  </sheetViews>
  <sheetFormatPr defaultColWidth="9.140625" defaultRowHeight="15.75"/>
  <cols>
    <col min="1" max="1" width="12.7109375" style="56" customWidth="1"/>
    <col min="2" max="2" width="12.140625" style="56" customWidth="1"/>
    <col min="3" max="3" width="8.28515625" style="2" customWidth="1"/>
    <col min="4" max="4" width="9.140625" style="2" customWidth="1"/>
    <col min="5" max="5" width="7.5703125" style="226" customWidth="1"/>
    <col min="6" max="6" width="8" style="2" customWidth="1"/>
    <col min="7" max="7" width="11" style="226" customWidth="1"/>
    <col min="8" max="8" width="8" style="2" customWidth="1"/>
    <col min="9" max="9" width="6.140625" style="2" customWidth="1"/>
    <col min="10" max="10" width="9.28515625" style="2" customWidth="1"/>
    <col min="11" max="11" width="10.42578125" style="226" customWidth="1"/>
    <col min="12" max="12" width="6.42578125" style="2" customWidth="1"/>
    <col min="13" max="13" width="14.140625" style="56" customWidth="1"/>
    <col min="14" max="15" width="14.85546875" style="56" customWidth="1"/>
    <col min="16" max="16" width="4.85546875" style="2" customWidth="1"/>
    <col min="17" max="17" width="27.28515625" style="2" customWidth="1"/>
    <col min="18" max="18" width="13.5703125" style="2" customWidth="1"/>
    <col min="19" max="19" width="9.5703125" style="2" customWidth="1"/>
    <col min="20" max="31" width="9.140625" style="2"/>
    <col min="32" max="32" width="27.28515625" style="2" customWidth="1"/>
    <col min="33" max="16384" width="9.140625" style="2"/>
  </cols>
  <sheetData>
    <row r="1" spans="1:45" s="81" customFormat="1" ht="42" customHeight="1">
      <c r="A1" s="441" t="s">
        <v>283</v>
      </c>
      <c r="B1" s="566"/>
      <c r="C1" s="566"/>
      <c r="D1" s="566"/>
      <c r="E1" s="566"/>
      <c r="F1" s="566"/>
      <c r="G1" s="566"/>
      <c r="H1" s="566"/>
      <c r="I1" s="566"/>
      <c r="J1" s="566"/>
      <c r="K1" s="566"/>
      <c r="L1" s="566"/>
      <c r="M1" s="566"/>
      <c r="N1" s="56"/>
      <c r="O1" s="56"/>
      <c r="P1" s="106"/>
      <c r="Q1" s="2"/>
      <c r="R1" s="2"/>
      <c r="S1" s="2"/>
      <c r="T1" s="2"/>
      <c r="U1" s="2"/>
      <c r="V1" s="2"/>
      <c r="W1" s="2"/>
      <c r="X1" s="2"/>
      <c r="Y1" s="2"/>
      <c r="Z1" s="2"/>
      <c r="AA1" s="2"/>
      <c r="AB1" s="2"/>
      <c r="AC1" s="2"/>
      <c r="AD1" s="2"/>
    </row>
    <row r="2" spans="1:45" s="81" customFormat="1" ht="48.75" customHeight="1">
      <c r="A2" s="443" t="s">
        <v>285</v>
      </c>
      <c r="B2" s="567"/>
      <c r="C2" s="567"/>
      <c r="D2" s="567"/>
      <c r="E2" s="567"/>
      <c r="F2" s="567"/>
      <c r="G2" s="567"/>
      <c r="H2" s="567"/>
      <c r="I2" s="567"/>
      <c r="J2" s="567"/>
      <c r="K2" s="567"/>
      <c r="L2" s="567"/>
      <c r="M2" s="567"/>
      <c r="N2" s="57"/>
      <c r="O2" s="57"/>
      <c r="P2" s="106"/>
      <c r="Q2" s="2"/>
      <c r="U2" s="2"/>
      <c r="V2" s="2"/>
      <c r="W2" s="2"/>
      <c r="X2" s="2"/>
      <c r="Y2" s="2"/>
      <c r="Z2" s="2"/>
      <c r="AA2" s="2"/>
      <c r="AB2" s="2"/>
      <c r="AC2" s="2"/>
      <c r="AD2" s="2"/>
    </row>
    <row r="3" spans="1:45" s="82" customFormat="1" ht="26.1" customHeight="1" thickBot="1">
      <c r="A3" s="277" t="s">
        <v>94</v>
      </c>
      <c r="B3" s="85"/>
      <c r="C3" s="85"/>
      <c r="D3" s="85"/>
      <c r="E3" s="85"/>
      <c r="F3" s="85"/>
      <c r="G3" s="85"/>
      <c r="H3" s="85"/>
      <c r="I3" s="85"/>
      <c r="J3" s="85"/>
      <c r="K3" s="85"/>
      <c r="L3" s="85"/>
      <c r="M3" s="278" t="s">
        <v>220</v>
      </c>
      <c r="N3" s="109"/>
      <c r="O3" s="109"/>
      <c r="P3" s="99"/>
      <c r="Q3" s="2"/>
      <c r="U3" s="2"/>
      <c r="V3" s="2"/>
      <c r="W3" s="2"/>
      <c r="X3" s="2"/>
      <c r="Y3" s="2"/>
      <c r="Z3" s="2"/>
      <c r="AA3" s="2"/>
      <c r="AB3" s="2"/>
      <c r="AC3" s="2"/>
      <c r="AD3" s="2"/>
    </row>
    <row r="4" spans="1:45" s="83" customFormat="1" ht="30" customHeight="1" thickTop="1">
      <c r="A4" s="451" t="s">
        <v>6</v>
      </c>
      <c r="B4" s="451" t="s">
        <v>284</v>
      </c>
      <c r="C4" s="445" t="s">
        <v>87</v>
      </c>
      <c r="D4" s="445"/>
      <c r="E4" s="445"/>
      <c r="F4" s="445"/>
      <c r="G4" s="445"/>
      <c r="H4" s="445"/>
      <c r="I4" s="445"/>
      <c r="J4" s="445"/>
      <c r="K4" s="445"/>
      <c r="L4" s="445"/>
      <c r="M4" s="492" t="s">
        <v>7</v>
      </c>
      <c r="N4" s="25"/>
      <c r="O4" s="25"/>
      <c r="Q4" s="2"/>
      <c r="R4" s="2"/>
      <c r="S4" s="2"/>
      <c r="T4" s="2"/>
      <c r="U4" s="2"/>
      <c r="V4" s="2"/>
      <c r="W4" s="2"/>
      <c r="X4" s="2"/>
      <c r="Y4" s="2"/>
      <c r="Z4" s="2"/>
      <c r="AA4" s="2"/>
      <c r="AB4" s="2"/>
      <c r="AC4" s="2"/>
      <c r="AD4" s="2"/>
    </row>
    <row r="5" spans="1:45" s="83" customFormat="1" ht="30" customHeight="1">
      <c r="A5" s="452"/>
      <c r="B5" s="452"/>
      <c r="C5" s="501" t="s">
        <v>262</v>
      </c>
      <c r="D5" s="544"/>
      <c r="E5" s="544"/>
      <c r="F5" s="544"/>
      <c r="G5" s="544"/>
      <c r="H5" s="544"/>
      <c r="I5" s="544"/>
      <c r="J5" s="544"/>
      <c r="K5" s="544"/>
      <c r="L5" s="544"/>
      <c r="M5" s="455"/>
      <c r="N5" s="25"/>
      <c r="O5" s="25"/>
      <c r="Q5" s="2"/>
      <c r="R5" s="2"/>
      <c r="S5" s="2"/>
      <c r="T5" s="2"/>
      <c r="U5" s="2"/>
      <c r="V5" s="2"/>
      <c r="W5" s="2"/>
      <c r="X5" s="2"/>
      <c r="Y5" s="2"/>
      <c r="Z5" s="2"/>
      <c r="AA5" s="2"/>
      <c r="AB5" s="2"/>
      <c r="AC5" s="2"/>
      <c r="AD5" s="2"/>
    </row>
    <row r="6" spans="1:45" s="83" customFormat="1" ht="56.25" customHeight="1">
      <c r="A6" s="452"/>
      <c r="B6" s="473" t="s">
        <v>288</v>
      </c>
      <c r="C6" s="232" t="s">
        <v>245</v>
      </c>
      <c r="D6" s="102" t="s">
        <v>61</v>
      </c>
      <c r="E6" s="232" t="s">
        <v>71</v>
      </c>
      <c r="F6" s="102" t="s">
        <v>62</v>
      </c>
      <c r="G6" s="232" t="s">
        <v>63</v>
      </c>
      <c r="H6" s="102" t="s">
        <v>292</v>
      </c>
      <c r="I6" s="388" t="s">
        <v>65</v>
      </c>
      <c r="J6" s="388" t="s">
        <v>66</v>
      </c>
      <c r="K6" s="425" t="s">
        <v>67</v>
      </c>
      <c r="L6" s="102" t="s">
        <v>85</v>
      </c>
      <c r="M6" s="455"/>
      <c r="N6" s="25"/>
      <c r="O6" s="25"/>
      <c r="Q6" s="110" t="s">
        <v>2</v>
      </c>
      <c r="R6" s="111" t="s">
        <v>69</v>
      </c>
      <c r="S6" s="112" t="s">
        <v>70</v>
      </c>
      <c r="T6" s="112" t="s">
        <v>71</v>
      </c>
      <c r="U6" s="118" t="s">
        <v>72</v>
      </c>
      <c r="V6" s="118" t="s">
        <v>63</v>
      </c>
      <c r="W6" s="119" t="s">
        <v>64</v>
      </c>
      <c r="X6" s="118" t="s">
        <v>73</v>
      </c>
      <c r="Y6" s="118" t="s">
        <v>74</v>
      </c>
      <c r="Z6" s="118" t="s">
        <v>75</v>
      </c>
      <c r="AA6" s="118" t="s">
        <v>68</v>
      </c>
      <c r="AB6" s="118" t="s">
        <v>74</v>
      </c>
      <c r="AC6" s="118" t="s">
        <v>75</v>
      </c>
      <c r="AD6" s="118" t="s">
        <v>68</v>
      </c>
      <c r="AG6" s="111" t="s">
        <v>69</v>
      </c>
      <c r="AH6" s="118" t="s">
        <v>70</v>
      </c>
      <c r="AI6" s="111" t="s">
        <v>71</v>
      </c>
      <c r="AJ6" s="119" t="s">
        <v>72</v>
      </c>
      <c r="AK6" s="118" t="s">
        <v>63</v>
      </c>
      <c r="AL6" s="118" t="s">
        <v>64</v>
      </c>
      <c r="AM6" s="118" t="s">
        <v>73</v>
      </c>
      <c r="AN6" s="118" t="s">
        <v>74</v>
      </c>
      <c r="AO6" s="118" t="s">
        <v>75</v>
      </c>
      <c r="AP6" s="118" t="s">
        <v>68</v>
      </c>
      <c r="AQ6" s="118" t="s">
        <v>74</v>
      </c>
      <c r="AR6" s="118" t="s">
        <v>75</v>
      </c>
      <c r="AS6" s="118" t="s">
        <v>68</v>
      </c>
    </row>
    <row r="7" spans="1:45" s="83" customFormat="1" ht="59.25" customHeight="1">
      <c r="A7" s="453"/>
      <c r="B7" s="456"/>
      <c r="C7" s="213" t="s">
        <v>246</v>
      </c>
      <c r="D7" s="8" t="s">
        <v>77</v>
      </c>
      <c r="E7" s="8" t="s">
        <v>181</v>
      </c>
      <c r="F7" s="8" t="s">
        <v>78</v>
      </c>
      <c r="G7" s="213" t="s">
        <v>157</v>
      </c>
      <c r="H7" s="8" t="s">
        <v>80</v>
      </c>
      <c r="I7" s="8" t="s">
        <v>88</v>
      </c>
      <c r="J7" s="8" t="s">
        <v>82</v>
      </c>
      <c r="K7" s="8" t="s">
        <v>83</v>
      </c>
      <c r="L7" s="8" t="s">
        <v>84</v>
      </c>
      <c r="M7" s="456"/>
      <c r="N7" s="25"/>
      <c r="O7" s="25"/>
      <c r="Q7" s="110"/>
      <c r="R7" s="111"/>
      <c r="S7" s="112"/>
      <c r="T7" s="112"/>
      <c r="U7" s="118"/>
      <c r="V7" s="118"/>
      <c r="W7" s="119"/>
      <c r="X7" s="118"/>
      <c r="Y7" s="120"/>
      <c r="Z7" s="120"/>
      <c r="AA7" s="120"/>
      <c r="AB7" s="118"/>
      <c r="AC7" s="118"/>
      <c r="AD7" s="118"/>
      <c r="AG7" s="111"/>
      <c r="AH7" s="118"/>
      <c r="AI7" s="111"/>
      <c r="AJ7" s="119"/>
      <c r="AK7" s="118"/>
      <c r="AL7" s="118"/>
      <c r="AM7" s="118"/>
      <c r="AN7" s="120"/>
      <c r="AO7" s="120"/>
      <c r="AP7" s="120"/>
      <c r="AQ7" s="118"/>
      <c r="AR7" s="118"/>
      <c r="AS7" s="118"/>
    </row>
    <row r="8" spans="1:45" ht="39.950000000000003" customHeight="1">
      <c r="A8" s="58" t="s">
        <v>16</v>
      </c>
      <c r="B8" s="88">
        <v>10</v>
      </c>
      <c r="C8" s="88">
        <v>0</v>
      </c>
      <c r="D8" s="88">
        <v>0</v>
      </c>
      <c r="E8" s="88">
        <v>0</v>
      </c>
      <c r="F8" s="88">
        <v>10</v>
      </c>
      <c r="G8" s="88">
        <v>0</v>
      </c>
      <c r="H8" s="88">
        <v>0</v>
      </c>
      <c r="I8" s="88">
        <v>0</v>
      </c>
      <c r="J8" s="72">
        <v>0</v>
      </c>
      <c r="K8" s="72">
        <v>0</v>
      </c>
      <c r="L8" s="88">
        <v>0</v>
      </c>
      <c r="M8" s="30" t="s">
        <v>46</v>
      </c>
      <c r="N8" s="113"/>
      <c r="O8" s="113">
        <f t="shared" ref="O8:O14" si="0">SUM(C8:L8)</f>
        <v>10</v>
      </c>
      <c r="Q8" s="114" t="s">
        <v>16</v>
      </c>
      <c r="R8" s="115"/>
      <c r="S8" s="115"/>
      <c r="T8" s="115"/>
      <c r="U8" s="115"/>
      <c r="V8" s="115"/>
      <c r="W8" s="115"/>
      <c r="X8" s="115"/>
      <c r="Y8" s="121"/>
      <c r="Z8" s="121"/>
      <c r="AA8" s="121"/>
      <c r="AB8" s="115"/>
      <c r="AC8" s="115"/>
      <c r="AD8" s="115"/>
      <c r="AF8" s="114" t="s">
        <v>16</v>
      </c>
      <c r="AG8" s="115"/>
      <c r="AH8" s="115"/>
      <c r="AI8" s="115"/>
      <c r="AJ8" s="115">
        <v>1</v>
      </c>
      <c r="AK8" s="115"/>
      <c r="AL8" s="115">
        <v>3</v>
      </c>
      <c r="AM8" s="115"/>
      <c r="AN8" s="121"/>
      <c r="AO8" s="121"/>
      <c r="AP8" s="121"/>
      <c r="AQ8" s="115">
        <v>1</v>
      </c>
      <c r="AR8" s="115"/>
      <c r="AS8" s="115"/>
    </row>
    <row r="9" spans="1:45" ht="39.950000000000003" customHeight="1">
      <c r="A9" s="61" t="s">
        <v>20</v>
      </c>
      <c r="B9" s="62">
        <v>44</v>
      </c>
      <c r="C9" s="62">
        <v>5</v>
      </c>
      <c r="D9" s="62">
        <v>4</v>
      </c>
      <c r="E9" s="62">
        <v>0</v>
      </c>
      <c r="F9" s="62">
        <v>17</v>
      </c>
      <c r="G9" s="62">
        <v>5</v>
      </c>
      <c r="H9" s="62">
        <v>4</v>
      </c>
      <c r="I9" s="66">
        <v>5</v>
      </c>
      <c r="J9" s="66">
        <v>0</v>
      </c>
      <c r="K9" s="66">
        <v>4</v>
      </c>
      <c r="L9" s="66">
        <v>0</v>
      </c>
      <c r="M9" s="35" t="s">
        <v>19</v>
      </c>
      <c r="N9" s="113"/>
      <c r="O9" s="302">
        <f t="shared" si="0"/>
        <v>44</v>
      </c>
      <c r="Q9" s="114" t="s">
        <v>20</v>
      </c>
      <c r="R9" s="115"/>
      <c r="S9" s="115"/>
      <c r="T9" s="115"/>
      <c r="U9" s="115">
        <v>4</v>
      </c>
      <c r="V9" s="115"/>
      <c r="W9" s="115">
        <v>5</v>
      </c>
      <c r="X9" s="115">
        <v>1</v>
      </c>
      <c r="Y9" s="115">
        <v>1</v>
      </c>
      <c r="Z9" s="115">
        <v>1</v>
      </c>
      <c r="AA9" s="115">
        <v>1</v>
      </c>
      <c r="AB9" s="115"/>
      <c r="AC9" s="115"/>
      <c r="AD9" s="115">
        <v>2</v>
      </c>
      <c r="AF9" s="114" t="s">
        <v>20</v>
      </c>
      <c r="AG9" s="115">
        <v>5</v>
      </c>
      <c r="AH9" s="115">
        <v>1</v>
      </c>
      <c r="AI9" s="115"/>
      <c r="AJ9" s="115">
        <v>14</v>
      </c>
      <c r="AK9" s="115"/>
      <c r="AL9" s="115">
        <v>3</v>
      </c>
      <c r="AM9" s="115"/>
      <c r="AN9" s="121"/>
      <c r="AO9" s="121"/>
      <c r="AP9" s="121"/>
      <c r="AQ9" s="115">
        <v>2</v>
      </c>
      <c r="AR9" s="115"/>
      <c r="AS9" s="115">
        <v>1</v>
      </c>
    </row>
    <row r="10" spans="1:45" ht="39.950000000000003" customHeight="1">
      <c r="A10" s="61" t="s">
        <v>21</v>
      </c>
      <c r="B10" s="62">
        <v>7</v>
      </c>
      <c r="C10" s="62">
        <v>1</v>
      </c>
      <c r="D10" s="62">
        <v>2</v>
      </c>
      <c r="E10" s="66">
        <v>0</v>
      </c>
      <c r="F10" s="66">
        <v>0</v>
      </c>
      <c r="G10" s="66">
        <v>1</v>
      </c>
      <c r="H10" s="66">
        <v>1</v>
      </c>
      <c r="I10" s="66">
        <v>1</v>
      </c>
      <c r="J10" s="66">
        <v>1</v>
      </c>
      <c r="K10" s="66">
        <v>0</v>
      </c>
      <c r="L10" s="62">
        <v>0</v>
      </c>
      <c r="M10" s="36" t="s">
        <v>22</v>
      </c>
      <c r="N10" s="116"/>
      <c r="O10" s="113">
        <f t="shared" si="0"/>
        <v>7</v>
      </c>
      <c r="Q10" s="114" t="s">
        <v>21</v>
      </c>
      <c r="R10" s="115"/>
      <c r="S10" s="115">
        <v>1</v>
      </c>
      <c r="T10" s="115"/>
      <c r="U10" s="115"/>
      <c r="V10" s="115"/>
      <c r="W10" s="115"/>
      <c r="X10" s="115"/>
      <c r="Y10" s="121"/>
      <c r="Z10" s="121"/>
      <c r="AA10" s="121"/>
      <c r="AB10" s="115"/>
      <c r="AC10" s="115"/>
      <c r="AD10" s="115"/>
      <c r="AF10" s="114" t="s">
        <v>21</v>
      </c>
      <c r="AG10" s="115"/>
      <c r="AH10" s="115">
        <v>4</v>
      </c>
      <c r="AI10" s="115"/>
      <c r="AJ10" s="115"/>
      <c r="AK10" s="115"/>
      <c r="AL10" s="115"/>
      <c r="AM10" s="115"/>
      <c r="AN10" s="121"/>
      <c r="AO10" s="121"/>
      <c r="AP10" s="121"/>
      <c r="AQ10" s="115"/>
      <c r="AR10" s="115"/>
      <c r="AS10" s="115"/>
    </row>
    <row r="11" spans="1:45" ht="39.950000000000003" customHeight="1">
      <c r="A11" s="61" t="s">
        <v>23</v>
      </c>
      <c r="B11" s="62">
        <v>6</v>
      </c>
      <c r="C11" s="62">
        <v>0</v>
      </c>
      <c r="D11" s="62">
        <v>0</v>
      </c>
      <c r="E11" s="62">
        <v>0</v>
      </c>
      <c r="F11" s="62">
        <v>1</v>
      </c>
      <c r="G11" s="66">
        <v>0</v>
      </c>
      <c r="H11" s="66">
        <v>0</v>
      </c>
      <c r="I11" s="66">
        <v>5</v>
      </c>
      <c r="J11" s="66">
        <v>0</v>
      </c>
      <c r="K11" s="66">
        <v>0</v>
      </c>
      <c r="L11" s="66">
        <v>0</v>
      </c>
      <c r="M11" s="36" t="s">
        <v>24</v>
      </c>
      <c r="N11" s="116"/>
      <c r="O11" s="113">
        <f t="shared" si="0"/>
        <v>6</v>
      </c>
      <c r="Q11" s="114" t="s">
        <v>23</v>
      </c>
      <c r="R11" s="115">
        <v>2</v>
      </c>
      <c r="S11" s="115"/>
      <c r="T11" s="115"/>
      <c r="U11" s="115"/>
      <c r="V11" s="115">
        <v>1</v>
      </c>
      <c r="W11" s="115"/>
      <c r="X11" s="115"/>
      <c r="Y11" s="121"/>
      <c r="Z11" s="121"/>
      <c r="AA11" s="121"/>
      <c r="AB11" s="115"/>
      <c r="AC11" s="115"/>
      <c r="AD11" s="115"/>
      <c r="AF11" s="114" t="s">
        <v>23</v>
      </c>
      <c r="AG11" s="115"/>
      <c r="AH11" s="115"/>
      <c r="AI11" s="115"/>
      <c r="AJ11" s="115">
        <v>3</v>
      </c>
      <c r="AK11" s="115"/>
      <c r="AL11" s="115"/>
      <c r="AM11" s="115"/>
      <c r="AN11" s="121"/>
      <c r="AO11" s="121"/>
      <c r="AP11" s="121"/>
      <c r="AQ11" s="115">
        <v>1</v>
      </c>
      <c r="AR11" s="115"/>
      <c r="AS11" s="115"/>
    </row>
    <row r="12" spans="1:45" ht="39.950000000000003" customHeight="1">
      <c r="A12" s="65" t="s">
        <v>25</v>
      </c>
      <c r="B12" s="66">
        <v>22</v>
      </c>
      <c r="C12" s="66">
        <v>3</v>
      </c>
      <c r="D12" s="66">
        <v>0</v>
      </c>
      <c r="E12" s="66">
        <v>0</v>
      </c>
      <c r="F12" s="66">
        <v>5</v>
      </c>
      <c r="G12" s="66">
        <v>3</v>
      </c>
      <c r="H12" s="66">
        <v>3</v>
      </c>
      <c r="I12" s="66">
        <v>2</v>
      </c>
      <c r="J12" s="66">
        <v>6</v>
      </c>
      <c r="K12" s="66">
        <v>0</v>
      </c>
      <c r="L12" s="66">
        <v>0</v>
      </c>
      <c r="M12" s="38" t="s">
        <v>26</v>
      </c>
      <c r="N12" s="113"/>
      <c r="O12" s="113">
        <f t="shared" si="0"/>
        <v>22</v>
      </c>
      <c r="Q12" s="114" t="s">
        <v>27</v>
      </c>
      <c r="R12" s="115"/>
      <c r="S12" s="115"/>
      <c r="T12" s="115"/>
      <c r="U12" s="115"/>
      <c r="V12" s="115"/>
      <c r="W12" s="115"/>
      <c r="X12" s="115"/>
      <c r="Y12" s="121"/>
      <c r="Z12" s="121"/>
      <c r="AA12" s="121"/>
      <c r="AB12" s="115"/>
      <c r="AC12" s="115"/>
      <c r="AD12" s="115"/>
      <c r="AF12" s="114" t="s">
        <v>27</v>
      </c>
      <c r="AG12" s="115"/>
      <c r="AH12" s="115"/>
      <c r="AI12" s="115"/>
      <c r="AJ12" s="115"/>
      <c r="AK12" s="115">
        <v>2</v>
      </c>
      <c r="AL12" s="115"/>
      <c r="AM12" s="115"/>
      <c r="AN12" s="121"/>
      <c r="AO12" s="121"/>
      <c r="AP12" s="121"/>
      <c r="AQ12" s="115">
        <v>2</v>
      </c>
      <c r="AR12" s="115"/>
      <c r="AS12" s="115"/>
    </row>
    <row r="13" spans="1:45" ht="39.950000000000003" customHeight="1" thickBot="1">
      <c r="A13" s="355" t="s">
        <v>28</v>
      </c>
      <c r="B13" s="152">
        <v>4</v>
      </c>
      <c r="C13" s="152">
        <v>4</v>
      </c>
      <c r="D13" s="152">
        <v>0</v>
      </c>
      <c r="E13" s="152">
        <v>0</v>
      </c>
      <c r="F13" s="152">
        <v>0</v>
      </c>
      <c r="G13" s="152">
        <v>0</v>
      </c>
      <c r="H13" s="356">
        <v>0</v>
      </c>
      <c r="I13" s="356">
        <v>0</v>
      </c>
      <c r="J13" s="356">
        <v>0</v>
      </c>
      <c r="K13" s="356">
        <v>0</v>
      </c>
      <c r="L13" s="356">
        <v>0</v>
      </c>
      <c r="M13" s="358" t="s">
        <v>47</v>
      </c>
      <c r="N13" s="113"/>
      <c r="O13" s="113">
        <f t="shared" si="0"/>
        <v>4</v>
      </c>
      <c r="Q13" s="114" t="s">
        <v>28</v>
      </c>
      <c r="R13" s="115"/>
      <c r="S13" s="115"/>
      <c r="T13" s="115"/>
      <c r="U13" s="115"/>
      <c r="V13" s="115"/>
      <c r="W13" s="115"/>
      <c r="X13" s="115"/>
      <c r="Y13" s="121"/>
      <c r="Z13" s="121"/>
      <c r="AA13" s="121"/>
      <c r="AB13" s="115"/>
      <c r="AC13" s="115"/>
      <c r="AD13" s="115"/>
      <c r="AF13" s="114" t="s">
        <v>28</v>
      </c>
      <c r="AG13" s="115">
        <v>4</v>
      </c>
      <c r="AH13" s="115"/>
      <c r="AI13" s="115"/>
      <c r="AJ13" s="115"/>
      <c r="AK13" s="115"/>
      <c r="AL13" s="115"/>
      <c r="AM13" s="115"/>
      <c r="AN13" s="121"/>
      <c r="AO13" s="121"/>
      <c r="AP13" s="121"/>
      <c r="AQ13" s="115"/>
      <c r="AR13" s="115"/>
      <c r="AS13" s="115"/>
    </row>
    <row r="14" spans="1:45" ht="39.950000000000003" customHeight="1" thickTop="1" thickBot="1">
      <c r="A14" s="329" t="s">
        <v>30</v>
      </c>
      <c r="B14" s="331">
        <f t="shared" ref="B14:L14" si="1">SUM(B8:B13)</f>
        <v>93</v>
      </c>
      <c r="C14" s="331">
        <f t="shared" si="1"/>
        <v>13</v>
      </c>
      <c r="D14" s="331">
        <f t="shared" si="1"/>
        <v>6</v>
      </c>
      <c r="E14" s="331">
        <f t="shared" si="1"/>
        <v>0</v>
      </c>
      <c r="F14" s="331">
        <f t="shared" si="1"/>
        <v>33</v>
      </c>
      <c r="G14" s="331">
        <f t="shared" si="1"/>
        <v>9</v>
      </c>
      <c r="H14" s="331">
        <f t="shared" si="1"/>
        <v>8</v>
      </c>
      <c r="I14" s="331">
        <f t="shared" si="1"/>
        <v>13</v>
      </c>
      <c r="J14" s="331">
        <f t="shared" si="1"/>
        <v>7</v>
      </c>
      <c r="K14" s="331">
        <f t="shared" si="1"/>
        <v>4</v>
      </c>
      <c r="L14" s="331">
        <f t="shared" si="1"/>
        <v>0</v>
      </c>
      <c r="M14" s="372" t="s">
        <v>14</v>
      </c>
      <c r="N14" s="117"/>
      <c r="O14" s="113">
        <f t="shared" si="0"/>
        <v>93</v>
      </c>
      <c r="Q14" s="114" t="s">
        <v>31</v>
      </c>
      <c r="R14" s="115">
        <f t="shared" ref="R14:AD14" si="2">SUM(R8:R13)</f>
        <v>2</v>
      </c>
      <c r="S14" s="115">
        <f t="shared" si="2"/>
        <v>1</v>
      </c>
      <c r="T14" s="115">
        <f t="shared" si="2"/>
        <v>0</v>
      </c>
      <c r="U14" s="115">
        <f t="shared" si="2"/>
        <v>4</v>
      </c>
      <c r="V14" s="115">
        <f t="shared" si="2"/>
        <v>1</v>
      </c>
      <c r="W14" s="115">
        <f t="shared" si="2"/>
        <v>5</v>
      </c>
      <c r="X14" s="115">
        <f t="shared" si="2"/>
        <v>1</v>
      </c>
      <c r="Y14" s="115">
        <f t="shared" si="2"/>
        <v>1</v>
      </c>
      <c r="Z14" s="115">
        <f t="shared" si="2"/>
        <v>1</v>
      </c>
      <c r="AA14" s="115">
        <f t="shared" si="2"/>
        <v>1</v>
      </c>
      <c r="AB14" s="115">
        <f t="shared" si="2"/>
        <v>0</v>
      </c>
      <c r="AC14" s="115">
        <f t="shared" si="2"/>
        <v>0</v>
      </c>
      <c r="AD14" s="115">
        <f t="shared" si="2"/>
        <v>2</v>
      </c>
      <c r="AF14" s="114" t="s">
        <v>31</v>
      </c>
      <c r="AG14" s="115">
        <f>SUM(AG4:AG13)</f>
        <v>9</v>
      </c>
      <c r="AH14" s="115">
        <f t="shared" ref="AH14:AS14" si="3">SUM(AH4:AH13)</f>
        <v>5</v>
      </c>
      <c r="AI14" s="115">
        <f t="shared" si="3"/>
        <v>0</v>
      </c>
      <c r="AJ14" s="115">
        <f t="shared" si="3"/>
        <v>18</v>
      </c>
      <c r="AK14" s="115">
        <f t="shared" si="3"/>
        <v>2</v>
      </c>
      <c r="AL14" s="115">
        <f t="shared" si="3"/>
        <v>6</v>
      </c>
      <c r="AM14" s="115">
        <f t="shared" si="3"/>
        <v>0</v>
      </c>
      <c r="AN14" s="115">
        <f t="shared" si="3"/>
        <v>0</v>
      </c>
      <c r="AO14" s="115">
        <f t="shared" si="3"/>
        <v>0</v>
      </c>
      <c r="AP14" s="115">
        <f t="shared" si="3"/>
        <v>0</v>
      </c>
      <c r="AQ14" s="115">
        <f t="shared" si="3"/>
        <v>6</v>
      </c>
      <c r="AR14" s="115">
        <f t="shared" si="3"/>
        <v>0</v>
      </c>
      <c r="AS14" s="115">
        <f t="shared" si="3"/>
        <v>1</v>
      </c>
    </row>
    <row r="15" spans="1:45" ht="8.25" customHeight="1" thickTop="1">
      <c r="A15" s="549"/>
      <c r="B15" s="549"/>
      <c r="C15" s="84"/>
      <c r="D15" s="84"/>
      <c r="E15" s="84"/>
      <c r="F15" s="84"/>
      <c r="G15" s="84"/>
      <c r="H15" s="84"/>
      <c r="I15" s="84"/>
      <c r="J15" s="84"/>
      <c r="K15" s="84"/>
      <c r="L15" s="84"/>
      <c r="M15" s="84"/>
      <c r="N15" s="84"/>
      <c r="O15" s="84"/>
      <c r="Q15" s="100"/>
      <c r="R15" s="100"/>
      <c r="S15" s="100"/>
    </row>
    <row r="16" spans="1:45" s="81" customFormat="1" ht="40.5" customHeight="1">
      <c r="A16" s="568" t="s">
        <v>32</v>
      </c>
      <c r="B16" s="568"/>
      <c r="C16" s="568"/>
      <c r="D16" s="568"/>
      <c r="E16" s="568"/>
      <c r="F16" s="568"/>
      <c r="G16" s="463" t="s">
        <v>243</v>
      </c>
      <c r="H16" s="463"/>
      <c r="I16" s="463"/>
      <c r="J16" s="463"/>
      <c r="K16" s="463"/>
      <c r="L16" s="463"/>
      <c r="M16" s="463"/>
      <c r="N16" s="79"/>
      <c r="O16" s="79"/>
      <c r="Q16" s="2"/>
      <c r="R16" s="2"/>
      <c r="S16" s="2"/>
      <c r="T16" s="2"/>
      <c r="U16" s="2"/>
      <c r="V16" s="2"/>
      <c r="W16" s="2"/>
      <c r="X16" s="2"/>
      <c r="Y16" s="2"/>
      <c r="Z16" s="2"/>
      <c r="AA16" s="2"/>
      <c r="AB16" s="2"/>
      <c r="AC16" s="2"/>
      <c r="AD16" s="2"/>
    </row>
    <row r="17" spans="1:30" s="81" customFormat="1" ht="33" customHeight="1">
      <c r="A17" s="44"/>
      <c r="B17" s="44"/>
      <c r="C17" s="44"/>
      <c r="D17" s="44"/>
      <c r="E17" s="228"/>
      <c r="F17" s="44"/>
      <c r="G17" s="228"/>
      <c r="H17" s="22"/>
      <c r="I17" s="22"/>
      <c r="J17" s="22"/>
      <c r="K17" s="22"/>
      <c r="L17" s="22"/>
      <c r="M17" s="22"/>
      <c r="N17" s="22"/>
      <c r="O17" s="22"/>
      <c r="Q17" s="2"/>
      <c r="R17" s="2"/>
      <c r="S17" s="2"/>
      <c r="T17" s="2"/>
      <c r="U17" s="2"/>
      <c r="V17" s="2"/>
      <c r="W17" s="2"/>
      <c r="X17" s="2"/>
      <c r="Y17" s="2"/>
      <c r="Z17" s="2"/>
      <c r="AA17" s="2"/>
      <c r="AB17" s="2"/>
      <c r="AC17" s="2"/>
      <c r="AD17" s="2"/>
    </row>
    <row r="18" spans="1:30" s="81" customFormat="1" ht="33" customHeight="1">
      <c r="A18" s="44"/>
      <c r="B18" s="44"/>
      <c r="C18" s="44"/>
      <c r="D18" s="44"/>
      <c r="E18" s="228"/>
      <c r="F18" s="44"/>
      <c r="G18" s="228"/>
      <c r="H18" s="22"/>
      <c r="I18" s="22"/>
      <c r="J18" s="22"/>
      <c r="K18" s="22"/>
      <c r="L18" s="22"/>
      <c r="M18" s="22"/>
      <c r="N18" s="22"/>
      <c r="O18" s="22"/>
      <c r="Q18" s="2"/>
      <c r="R18" s="2"/>
      <c r="S18" s="2"/>
      <c r="T18" s="2"/>
      <c r="U18" s="2"/>
      <c r="V18" s="2"/>
      <c r="W18" s="2"/>
      <c r="X18" s="2"/>
      <c r="Y18" s="2"/>
      <c r="Z18" s="2"/>
      <c r="AA18" s="2"/>
      <c r="AB18" s="2"/>
      <c r="AC18" s="2"/>
      <c r="AD18" s="2"/>
    </row>
    <row r="19" spans="1:30" s="81" customFormat="1" ht="33" customHeight="1">
      <c r="A19" s="44"/>
      <c r="B19" s="44"/>
      <c r="C19" s="44"/>
      <c r="D19" s="44"/>
      <c r="E19" s="228"/>
      <c r="F19" s="44"/>
      <c r="G19" s="228"/>
      <c r="H19" s="22"/>
      <c r="I19" s="22"/>
      <c r="J19" s="22"/>
      <c r="K19" s="22"/>
      <c r="L19" s="22"/>
      <c r="M19" s="22"/>
      <c r="N19" s="22"/>
      <c r="O19" s="22"/>
      <c r="Q19" s="2"/>
      <c r="R19" s="2"/>
      <c r="S19" s="2"/>
      <c r="T19" s="2"/>
      <c r="U19" s="2"/>
      <c r="V19" s="2"/>
      <c r="W19" s="2"/>
      <c r="X19" s="2"/>
      <c r="Y19" s="2"/>
      <c r="Z19" s="2"/>
      <c r="AA19" s="2"/>
      <c r="AB19" s="2"/>
      <c r="AC19" s="2"/>
      <c r="AD19" s="2"/>
    </row>
    <row r="20" spans="1:30" s="81" customFormat="1" ht="33" customHeight="1">
      <c r="A20" s="44"/>
      <c r="B20" s="44"/>
      <c r="C20" s="44"/>
      <c r="D20" s="44"/>
      <c r="E20" s="228"/>
      <c r="F20" s="44"/>
      <c r="G20" s="228"/>
      <c r="H20" s="22"/>
      <c r="I20" s="22"/>
      <c r="J20" s="22"/>
      <c r="K20" s="22"/>
      <c r="L20" s="22"/>
      <c r="M20" s="22"/>
      <c r="N20" s="22"/>
      <c r="O20" s="22"/>
      <c r="Q20" s="2"/>
      <c r="R20" s="2"/>
      <c r="S20" s="2"/>
      <c r="T20" s="2"/>
      <c r="U20" s="2"/>
      <c r="V20" s="2"/>
      <c r="W20" s="2"/>
      <c r="X20" s="2"/>
      <c r="Y20" s="2"/>
      <c r="Z20" s="2"/>
      <c r="AA20" s="2"/>
      <c r="AB20" s="2"/>
      <c r="AC20" s="2"/>
      <c r="AD20" s="2"/>
    </row>
    <row r="21" spans="1:30" s="81" customFormat="1" ht="33" customHeight="1">
      <c r="A21" s="44"/>
      <c r="B21" s="44"/>
      <c r="C21" s="44"/>
      <c r="D21" s="44"/>
      <c r="E21" s="228"/>
      <c r="F21" s="44"/>
      <c r="G21" s="228"/>
      <c r="H21" s="22"/>
      <c r="I21" s="22"/>
      <c r="J21" s="22"/>
      <c r="K21" s="22"/>
      <c r="L21" s="22"/>
      <c r="M21" s="22"/>
      <c r="N21" s="22"/>
      <c r="O21" s="22"/>
      <c r="Q21" s="2"/>
      <c r="R21" s="2"/>
      <c r="S21" s="2"/>
      <c r="T21" s="2"/>
      <c r="U21" s="2"/>
      <c r="V21" s="2"/>
      <c r="W21" s="2"/>
      <c r="X21" s="2"/>
      <c r="Y21" s="2"/>
      <c r="Z21" s="2"/>
      <c r="AA21" s="2"/>
      <c r="AB21" s="2"/>
      <c r="AC21" s="2"/>
      <c r="AD21" s="2"/>
    </row>
    <row r="22" spans="1:30" s="81" customFormat="1" ht="33" customHeight="1">
      <c r="A22" s="44"/>
      <c r="B22" s="44"/>
      <c r="C22" s="44"/>
      <c r="D22" s="44"/>
      <c r="E22" s="228"/>
      <c r="F22" s="44"/>
      <c r="G22" s="228"/>
      <c r="H22" s="22"/>
      <c r="I22" s="22"/>
      <c r="J22" s="22"/>
      <c r="K22" s="22"/>
      <c r="L22" s="22"/>
      <c r="M22" s="22"/>
      <c r="N22" s="22"/>
      <c r="O22" s="22"/>
      <c r="Q22" s="2"/>
      <c r="R22" s="2"/>
      <c r="S22" s="2"/>
      <c r="T22" s="2"/>
      <c r="U22" s="2"/>
      <c r="V22" s="2"/>
      <c r="W22" s="2"/>
      <c r="X22" s="2"/>
      <c r="Y22" s="2"/>
      <c r="Z22" s="2"/>
      <c r="AA22" s="2"/>
      <c r="AB22" s="2"/>
      <c r="AC22" s="2"/>
      <c r="AD22" s="2"/>
    </row>
    <row r="23" spans="1:30" s="81" customFormat="1" ht="25.5" customHeight="1">
      <c r="A23" s="44"/>
      <c r="B23" s="44"/>
      <c r="C23" s="44"/>
      <c r="D23" s="44"/>
      <c r="E23" s="228"/>
      <c r="F23" s="44"/>
      <c r="G23" s="228"/>
      <c r="H23" s="44"/>
      <c r="I23" s="44"/>
      <c r="J23" s="44"/>
      <c r="K23" s="228"/>
      <c r="L23" s="44"/>
      <c r="M23" s="44"/>
      <c r="N23" s="44"/>
      <c r="O23" s="44"/>
    </row>
    <row r="25" spans="1:30">
      <c r="Q25" s="84"/>
      <c r="R25" s="84"/>
      <c r="S25" s="84"/>
      <c r="T25" s="84"/>
      <c r="U25" s="84"/>
      <c r="V25" s="84"/>
      <c r="W25" s="84"/>
      <c r="X25" s="84"/>
      <c r="Y25" s="84"/>
      <c r="Z25" s="84"/>
      <c r="AA25" s="84"/>
      <c r="AB25" s="84"/>
      <c r="AC25" s="84"/>
      <c r="AD25" s="84"/>
    </row>
    <row r="34" spans="1:30" s="84" customFormat="1" ht="24.75" customHeight="1">
      <c r="A34" s="449" t="s">
        <v>48</v>
      </c>
      <c r="B34" s="449"/>
      <c r="C34" s="449"/>
      <c r="D34" s="449"/>
      <c r="E34" s="225"/>
      <c r="F34" s="122">
        <v>16</v>
      </c>
      <c r="G34" s="122"/>
      <c r="H34" s="74"/>
      <c r="I34" s="450" t="s">
        <v>33</v>
      </c>
      <c r="J34" s="450"/>
      <c r="K34" s="450"/>
      <c r="L34" s="450"/>
      <c r="M34" s="450"/>
      <c r="N34" s="79"/>
      <c r="O34" s="79"/>
      <c r="Q34" s="81"/>
      <c r="R34" s="81"/>
      <c r="S34" s="81"/>
      <c r="T34" s="81"/>
      <c r="U34" s="81"/>
      <c r="V34" s="81"/>
      <c r="W34" s="81"/>
      <c r="X34" s="81"/>
      <c r="Y34" s="81"/>
      <c r="Z34" s="81"/>
      <c r="AA34" s="81"/>
      <c r="AB34" s="81"/>
      <c r="AC34" s="81"/>
      <c r="AD34" s="81"/>
    </row>
  </sheetData>
  <mergeCells count="13">
    <mergeCell ref="A16:F16"/>
    <mergeCell ref="A34:D34"/>
    <mergeCell ref="I34:M34"/>
    <mergeCell ref="A4:A7"/>
    <mergeCell ref="B4:B5"/>
    <mergeCell ref="B6:B7"/>
    <mergeCell ref="M4:M7"/>
    <mergeCell ref="G16:M16"/>
    <mergeCell ref="A1:M1"/>
    <mergeCell ref="A2:M2"/>
    <mergeCell ref="C4:L4"/>
    <mergeCell ref="C5:L5"/>
    <mergeCell ref="A15:B15"/>
  </mergeCells>
  <printOptions horizontalCentered="1"/>
  <pageMargins left="0.39300000000000002" right="0.39300000000000002" top="0.59" bottom="0.19600000000000001" header="0" footer="0"/>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T47"/>
  <sheetViews>
    <sheetView rightToLeft="1" view="pageBreakPreview" zoomScaleNormal="100" workbookViewId="0">
      <selection activeCell="A53" sqref="A53"/>
    </sheetView>
  </sheetViews>
  <sheetFormatPr defaultColWidth="9" defaultRowHeight="12.75"/>
  <cols>
    <col min="1" max="1" width="12" style="237" customWidth="1"/>
    <col min="2" max="2" width="9.140625" style="237" customWidth="1"/>
    <col min="3" max="3" width="9" style="237" customWidth="1"/>
    <col min="4" max="4" width="9.140625" style="237" customWidth="1"/>
    <col min="5" max="5" width="7.42578125" style="237" customWidth="1"/>
    <col min="6" max="6" width="8.7109375" style="237" customWidth="1"/>
    <col min="7" max="7" width="10.5703125" style="237" customWidth="1"/>
    <col min="8" max="8" width="8.28515625" style="237" customWidth="1"/>
    <col min="9" max="9" width="6.5703125" style="237" customWidth="1"/>
    <col min="10" max="10" width="9.5703125" style="237" customWidth="1"/>
    <col min="11" max="11" width="10.28515625" style="237" customWidth="1"/>
    <col min="12" max="12" width="6.85546875" style="237" customWidth="1"/>
    <col min="13" max="13" width="7.5703125" style="237" customWidth="1"/>
    <col min="14" max="14" width="12.85546875" style="237" customWidth="1"/>
    <col min="15" max="15" width="9" style="237"/>
    <col min="16" max="35" width="7.28515625" style="237" customWidth="1"/>
    <col min="36" max="16384" width="9" style="237"/>
  </cols>
  <sheetData>
    <row r="1" spans="1:36" s="236" customFormat="1" ht="40.5" customHeight="1">
      <c r="A1" s="441" t="s">
        <v>287</v>
      </c>
      <c r="B1" s="566"/>
      <c r="C1" s="566"/>
      <c r="D1" s="566"/>
      <c r="E1" s="566"/>
      <c r="F1" s="566"/>
      <c r="G1" s="566"/>
      <c r="H1" s="566"/>
      <c r="I1" s="566"/>
      <c r="J1" s="566"/>
      <c r="K1" s="566"/>
      <c r="L1" s="566"/>
      <c r="M1" s="566"/>
      <c r="N1" s="566"/>
      <c r="O1" s="235"/>
      <c r="P1" s="235"/>
    </row>
    <row r="2" spans="1:36" s="236" customFormat="1" ht="40.5" customHeight="1">
      <c r="A2" s="443" t="s">
        <v>290</v>
      </c>
      <c r="B2" s="567"/>
      <c r="C2" s="567"/>
      <c r="D2" s="567"/>
      <c r="E2" s="567"/>
      <c r="F2" s="567"/>
      <c r="G2" s="567"/>
      <c r="H2" s="567"/>
      <c r="I2" s="567"/>
      <c r="J2" s="567"/>
      <c r="K2" s="567"/>
      <c r="L2" s="567"/>
      <c r="M2" s="567"/>
      <c r="N2" s="567"/>
      <c r="O2" s="235"/>
      <c r="P2" s="235"/>
    </row>
    <row r="3" spans="1:36" s="236" customFormat="1" ht="25.5" customHeight="1" thickBot="1">
      <c r="A3" s="277" t="s">
        <v>130</v>
      </c>
      <c r="B3" s="85"/>
      <c r="C3" s="85"/>
      <c r="D3" s="85"/>
      <c r="E3" s="85"/>
      <c r="F3" s="85"/>
      <c r="G3" s="85"/>
      <c r="H3" s="85"/>
      <c r="I3" s="85"/>
      <c r="J3" s="85"/>
      <c r="K3" s="85"/>
      <c r="L3" s="85"/>
      <c r="M3" s="80"/>
      <c r="N3" s="279" t="s">
        <v>222</v>
      </c>
      <c r="O3" s="235"/>
      <c r="P3" s="235"/>
    </row>
    <row r="4" spans="1:36" ht="36" customHeight="1" thickTop="1">
      <c r="A4" s="451" t="s">
        <v>6</v>
      </c>
      <c r="B4" s="451" t="s">
        <v>284</v>
      </c>
      <c r="C4" s="445" t="s">
        <v>286</v>
      </c>
      <c r="D4" s="445"/>
      <c r="E4" s="445"/>
      <c r="F4" s="445"/>
      <c r="G4" s="445"/>
      <c r="H4" s="445"/>
      <c r="I4" s="445"/>
      <c r="J4" s="445"/>
      <c r="K4" s="445"/>
      <c r="L4" s="445"/>
      <c r="M4" s="445"/>
      <c r="N4" s="563" t="s">
        <v>7</v>
      </c>
      <c r="O4" s="229"/>
    </row>
    <row r="5" spans="1:36" ht="36" customHeight="1">
      <c r="A5" s="452"/>
      <c r="B5" s="452"/>
      <c r="C5" s="544" t="s">
        <v>289</v>
      </c>
      <c r="D5" s="501"/>
      <c r="E5" s="501"/>
      <c r="F5" s="501"/>
      <c r="G5" s="501"/>
      <c r="H5" s="501"/>
      <c r="I5" s="501"/>
      <c r="J5" s="501"/>
      <c r="K5" s="501"/>
      <c r="L5" s="501"/>
      <c r="M5" s="501"/>
      <c r="N5" s="564"/>
      <c r="O5" s="229"/>
    </row>
    <row r="6" spans="1:36" ht="36" customHeight="1">
      <c r="A6" s="452"/>
      <c r="B6" s="473" t="s">
        <v>288</v>
      </c>
      <c r="C6" s="232" t="s">
        <v>245</v>
      </c>
      <c r="D6" s="232" t="s">
        <v>61</v>
      </c>
      <c r="E6" s="232" t="s">
        <v>71</v>
      </c>
      <c r="F6" s="232" t="s">
        <v>62</v>
      </c>
      <c r="G6" s="232" t="s">
        <v>63</v>
      </c>
      <c r="H6" s="418" t="s">
        <v>292</v>
      </c>
      <c r="I6" s="232" t="s">
        <v>65</v>
      </c>
      <c r="J6" s="232" t="s">
        <v>66</v>
      </c>
      <c r="K6" s="232" t="s">
        <v>67</v>
      </c>
      <c r="L6" s="232" t="s">
        <v>85</v>
      </c>
      <c r="M6" s="388" t="s">
        <v>10</v>
      </c>
      <c r="N6" s="564"/>
      <c r="O6" s="265"/>
      <c r="P6" s="471" t="s">
        <v>158</v>
      </c>
      <c r="Q6" s="102" t="s">
        <v>60</v>
      </c>
      <c r="R6" s="102" t="s">
        <v>61</v>
      </c>
      <c r="S6" s="232" t="s">
        <v>71</v>
      </c>
      <c r="T6" s="102" t="s">
        <v>62</v>
      </c>
      <c r="U6" s="232" t="s">
        <v>63</v>
      </c>
      <c r="V6" s="102" t="s">
        <v>64</v>
      </c>
      <c r="W6" s="103" t="s">
        <v>65</v>
      </c>
      <c r="X6" s="103" t="s">
        <v>66</v>
      </c>
      <c r="Y6" s="233" t="s">
        <v>75</v>
      </c>
      <c r="Z6" s="102" t="s">
        <v>85</v>
      </c>
      <c r="AA6" s="238"/>
      <c r="AE6" s="238"/>
      <c r="AF6" s="238"/>
      <c r="AG6" s="239"/>
      <c r="AH6" s="239"/>
      <c r="AI6" s="238"/>
      <c r="AJ6" s="240"/>
    </row>
    <row r="7" spans="1:36" ht="76.5" customHeight="1">
      <c r="A7" s="453"/>
      <c r="B7" s="456"/>
      <c r="C7" s="213" t="s">
        <v>246</v>
      </c>
      <c r="D7" s="213" t="s">
        <v>77</v>
      </c>
      <c r="E7" s="213" t="s">
        <v>180</v>
      </c>
      <c r="F7" s="213" t="s">
        <v>78</v>
      </c>
      <c r="G7" s="213" t="s">
        <v>79</v>
      </c>
      <c r="H7" s="213" t="s">
        <v>80</v>
      </c>
      <c r="I7" s="213" t="s">
        <v>81</v>
      </c>
      <c r="J7" s="213" t="s">
        <v>82</v>
      </c>
      <c r="K7" s="213" t="s">
        <v>83</v>
      </c>
      <c r="L7" s="213" t="s">
        <v>84</v>
      </c>
      <c r="M7" s="213" t="s">
        <v>14</v>
      </c>
      <c r="N7" s="569"/>
      <c r="O7" s="229"/>
      <c r="P7" s="456"/>
      <c r="Q7" s="8" t="s">
        <v>76</v>
      </c>
      <c r="R7" s="8" t="s">
        <v>77</v>
      </c>
      <c r="S7" s="8" t="s">
        <v>181</v>
      </c>
      <c r="T7" s="8" t="s">
        <v>78</v>
      </c>
      <c r="U7" s="213" t="s">
        <v>157</v>
      </c>
      <c r="V7" s="8" t="s">
        <v>80</v>
      </c>
      <c r="W7" s="8" t="s">
        <v>88</v>
      </c>
      <c r="X7" s="8" t="s">
        <v>82</v>
      </c>
      <c r="Y7" s="8" t="s">
        <v>83</v>
      </c>
      <c r="Z7" s="8" t="s">
        <v>84</v>
      </c>
      <c r="AA7" s="243"/>
      <c r="AB7" s="241"/>
      <c r="AC7" s="241"/>
      <c r="AD7" s="241"/>
      <c r="AE7" s="241"/>
      <c r="AF7" s="242"/>
      <c r="AG7" s="244"/>
      <c r="AH7" s="241"/>
      <c r="AI7" s="240"/>
    </row>
    <row r="8" spans="1:36" ht="38.1" customHeight="1">
      <c r="A8" s="245" t="s">
        <v>16</v>
      </c>
      <c r="B8" s="88">
        <v>10</v>
      </c>
      <c r="C8" s="253">
        <f t="shared" ref="C8:D14" si="0">Q8/$B8*100</f>
        <v>0</v>
      </c>
      <c r="D8" s="253">
        <f t="shared" si="0"/>
        <v>0</v>
      </c>
      <c r="E8" s="253">
        <f t="shared" ref="E8:E14" si="1">S8/B8*100</f>
        <v>0</v>
      </c>
      <c r="F8" s="253">
        <f t="shared" ref="F8:F14" si="2">T8/B8*100</f>
        <v>100</v>
      </c>
      <c r="G8" s="253">
        <f t="shared" ref="G8:G14" si="3">U8/B8*100</f>
        <v>0</v>
      </c>
      <c r="H8" s="253">
        <f t="shared" ref="H8:H14" si="4">V8/B8*100</f>
        <v>0</v>
      </c>
      <c r="I8" s="253">
        <f t="shared" ref="I8:L14" si="5">W8/$B8*100</f>
        <v>0</v>
      </c>
      <c r="J8" s="253">
        <f t="shared" si="5"/>
        <v>0</v>
      </c>
      <c r="K8" s="253">
        <f t="shared" si="5"/>
        <v>0</v>
      </c>
      <c r="L8" s="253">
        <f t="shared" si="5"/>
        <v>0</v>
      </c>
      <c r="M8" s="246">
        <f>SUM(C8:L8)</f>
        <v>100</v>
      </c>
      <c r="N8" s="247" t="s">
        <v>46</v>
      </c>
      <c r="O8" s="248"/>
      <c r="P8" s="88">
        <v>10</v>
      </c>
      <c r="Q8" s="88">
        <v>0</v>
      </c>
      <c r="R8" s="88">
        <v>0</v>
      </c>
      <c r="S8" s="88">
        <v>0</v>
      </c>
      <c r="T8" s="88">
        <v>10</v>
      </c>
      <c r="U8" s="88">
        <v>0</v>
      </c>
      <c r="V8" s="88">
        <v>0</v>
      </c>
      <c r="W8" s="88">
        <v>0</v>
      </c>
      <c r="X8" s="72">
        <v>0</v>
      </c>
      <c r="Y8" s="72">
        <v>0</v>
      </c>
      <c r="Z8" s="88">
        <v>0</v>
      </c>
      <c r="AA8" s="249"/>
      <c r="AB8" s="249"/>
      <c r="AC8" s="249"/>
      <c r="AD8" s="249"/>
      <c r="AE8" s="249"/>
      <c r="AF8" s="249"/>
      <c r="AG8" s="220"/>
      <c r="AH8" s="249"/>
      <c r="AI8" s="250"/>
      <c r="AJ8" s="251"/>
    </row>
    <row r="9" spans="1:36" ht="38.1" customHeight="1">
      <c r="A9" s="252" t="s">
        <v>20</v>
      </c>
      <c r="B9" s="62">
        <v>44</v>
      </c>
      <c r="C9" s="253">
        <f t="shared" si="0"/>
        <v>11.363636363636363</v>
      </c>
      <c r="D9" s="253">
        <f t="shared" si="0"/>
        <v>9.0909090909090917</v>
      </c>
      <c r="E9" s="253">
        <f t="shared" si="1"/>
        <v>0</v>
      </c>
      <c r="F9" s="253">
        <f t="shared" si="2"/>
        <v>38.636363636363633</v>
      </c>
      <c r="G9" s="253">
        <f t="shared" si="3"/>
        <v>11.363636363636363</v>
      </c>
      <c r="H9" s="253">
        <f t="shared" si="4"/>
        <v>9.0909090909090917</v>
      </c>
      <c r="I9" s="253">
        <f t="shared" si="5"/>
        <v>11.363636363636363</v>
      </c>
      <c r="J9" s="253">
        <f t="shared" si="5"/>
        <v>0</v>
      </c>
      <c r="K9" s="253">
        <f t="shared" si="5"/>
        <v>9.0909090909090917</v>
      </c>
      <c r="L9" s="253">
        <f t="shared" si="5"/>
        <v>0</v>
      </c>
      <c r="M9" s="253">
        <f t="shared" ref="M9:M14" si="6">SUM(C9:L9)</f>
        <v>100</v>
      </c>
      <c r="N9" s="254" t="s">
        <v>19</v>
      </c>
      <c r="O9" s="248"/>
      <c r="P9" s="62">
        <v>44</v>
      </c>
      <c r="Q9" s="62">
        <v>5</v>
      </c>
      <c r="R9" s="62">
        <v>4</v>
      </c>
      <c r="S9" s="62">
        <v>0</v>
      </c>
      <c r="T9" s="62">
        <v>17</v>
      </c>
      <c r="U9" s="62">
        <v>5</v>
      </c>
      <c r="V9" s="62">
        <v>4</v>
      </c>
      <c r="W9" s="66">
        <v>5</v>
      </c>
      <c r="X9" s="66">
        <v>0</v>
      </c>
      <c r="Y9" s="66">
        <v>4</v>
      </c>
      <c r="Z9" s="66">
        <v>0</v>
      </c>
      <c r="AA9" s="218"/>
      <c r="AB9" s="218"/>
      <c r="AC9" s="218"/>
      <c r="AD9" s="218"/>
      <c r="AE9" s="220"/>
      <c r="AF9" s="218"/>
      <c r="AG9" s="220"/>
      <c r="AH9" s="220"/>
      <c r="AI9" s="250"/>
      <c r="AJ9" s="251"/>
    </row>
    <row r="10" spans="1:36" ht="38.1" customHeight="1">
      <c r="A10" s="252" t="s">
        <v>21</v>
      </c>
      <c r="B10" s="62">
        <v>7</v>
      </c>
      <c r="C10" s="253">
        <f t="shared" si="0"/>
        <v>14.285714285714285</v>
      </c>
      <c r="D10" s="253">
        <f t="shared" si="0"/>
        <v>28.571428571428569</v>
      </c>
      <c r="E10" s="253">
        <f t="shared" si="1"/>
        <v>0</v>
      </c>
      <c r="F10" s="253">
        <f t="shared" si="2"/>
        <v>0</v>
      </c>
      <c r="G10" s="253">
        <f t="shared" si="3"/>
        <v>14.285714285714285</v>
      </c>
      <c r="H10" s="253">
        <f t="shared" si="4"/>
        <v>14.285714285714285</v>
      </c>
      <c r="I10" s="253">
        <f t="shared" si="5"/>
        <v>14.285714285714285</v>
      </c>
      <c r="J10" s="253">
        <f t="shared" si="5"/>
        <v>14.285714285714285</v>
      </c>
      <c r="K10" s="253">
        <f t="shared" si="5"/>
        <v>0</v>
      </c>
      <c r="L10" s="253">
        <f t="shared" si="5"/>
        <v>0</v>
      </c>
      <c r="M10" s="253">
        <f t="shared" si="6"/>
        <v>99.999999999999972</v>
      </c>
      <c r="N10" s="254" t="s">
        <v>22</v>
      </c>
      <c r="O10" s="248"/>
      <c r="P10" s="62">
        <v>7</v>
      </c>
      <c r="Q10" s="62">
        <v>1</v>
      </c>
      <c r="R10" s="62">
        <v>2</v>
      </c>
      <c r="S10" s="66">
        <v>0</v>
      </c>
      <c r="T10" s="66">
        <v>0</v>
      </c>
      <c r="U10" s="66">
        <v>1</v>
      </c>
      <c r="V10" s="66">
        <v>1</v>
      </c>
      <c r="W10" s="66">
        <v>1</v>
      </c>
      <c r="X10" s="66">
        <v>1</v>
      </c>
      <c r="Y10" s="66">
        <v>0</v>
      </c>
      <c r="Z10" s="62">
        <v>0</v>
      </c>
      <c r="AA10" s="218"/>
      <c r="AB10" s="218"/>
      <c r="AC10" s="218"/>
      <c r="AD10" s="220"/>
      <c r="AE10" s="220"/>
      <c r="AF10" s="220"/>
      <c r="AG10" s="220"/>
      <c r="AH10" s="218"/>
      <c r="AI10" s="250"/>
      <c r="AJ10" s="251"/>
    </row>
    <row r="11" spans="1:36" ht="38.1" customHeight="1">
      <c r="A11" s="252" t="s">
        <v>23</v>
      </c>
      <c r="B11" s="62">
        <v>6</v>
      </c>
      <c r="C11" s="253">
        <f t="shared" si="0"/>
        <v>0</v>
      </c>
      <c r="D11" s="253">
        <f t="shared" si="0"/>
        <v>0</v>
      </c>
      <c r="E11" s="253">
        <f t="shared" si="1"/>
        <v>0</v>
      </c>
      <c r="F11" s="253">
        <f t="shared" si="2"/>
        <v>16.666666666666664</v>
      </c>
      <c r="G11" s="253">
        <f t="shared" si="3"/>
        <v>0</v>
      </c>
      <c r="H11" s="253">
        <f t="shared" si="4"/>
        <v>0</v>
      </c>
      <c r="I11" s="253">
        <f t="shared" si="5"/>
        <v>83.333333333333343</v>
      </c>
      <c r="J11" s="253">
        <f t="shared" si="5"/>
        <v>0</v>
      </c>
      <c r="K11" s="253">
        <f t="shared" si="5"/>
        <v>0</v>
      </c>
      <c r="L11" s="253">
        <f t="shared" si="5"/>
        <v>0</v>
      </c>
      <c r="M11" s="253">
        <f t="shared" si="6"/>
        <v>100</v>
      </c>
      <c r="N11" s="254" t="s">
        <v>24</v>
      </c>
      <c r="O11" s="248"/>
      <c r="P11" s="62">
        <v>6</v>
      </c>
      <c r="Q11" s="62">
        <v>0</v>
      </c>
      <c r="R11" s="62">
        <v>0</v>
      </c>
      <c r="S11" s="62">
        <v>0</v>
      </c>
      <c r="T11" s="62">
        <v>1</v>
      </c>
      <c r="U11" s="66">
        <v>0</v>
      </c>
      <c r="V11" s="66">
        <v>0</v>
      </c>
      <c r="W11" s="66">
        <v>5</v>
      </c>
      <c r="X11" s="66">
        <v>0</v>
      </c>
      <c r="Y11" s="66">
        <v>0</v>
      </c>
      <c r="Z11" s="66">
        <v>0</v>
      </c>
      <c r="AA11" s="218"/>
      <c r="AB11" s="218"/>
      <c r="AC11" s="218"/>
      <c r="AD11" s="218"/>
      <c r="AE11" s="220"/>
      <c r="AF11" s="220"/>
      <c r="AG11" s="220"/>
      <c r="AH11" s="220"/>
      <c r="AI11" s="250"/>
      <c r="AJ11" s="251"/>
    </row>
    <row r="12" spans="1:36" ht="38.1" customHeight="1">
      <c r="A12" s="255" t="s">
        <v>25</v>
      </c>
      <c r="B12" s="66">
        <v>22</v>
      </c>
      <c r="C12" s="256">
        <f t="shared" si="0"/>
        <v>13.636363636363635</v>
      </c>
      <c r="D12" s="256">
        <f t="shared" si="0"/>
        <v>0</v>
      </c>
      <c r="E12" s="256">
        <f t="shared" si="1"/>
        <v>0</v>
      </c>
      <c r="F12" s="256">
        <f t="shared" si="2"/>
        <v>22.727272727272727</v>
      </c>
      <c r="G12" s="256">
        <f t="shared" si="3"/>
        <v>13.636363636363635</v>
      </c>
      <c r="H12" s="256">
        <f t="shared" si="4"/>
        <v>13.636363636363635</v>
      </c>
      <c r="I12" s="256">
        <f t="shared" si="5"/>
        <v>9.0909090909090917</v>
      </c>
      <c r="J12" s="256">
        <f t="shared" si="5"/>
        <v>27.27272727272727</v>
      </c>
      <c r="K12" s="256">
        <f t="shared" si="5"/>
        <v>0</v>
      </c>
      <c r="L12" s="256">
        <f t="shared" si="5"/>
        <v>0</v>
      </c>
      <c r="M12" s="375">
        <f t="shared" si="6"/>
        <v>99.999999999999986</v>
      </c>
      <c r="N12" s="257" t="s">
        <v>26</v>
      </c>
      <c r="O12" s="248"/>
      <c r="P12" s="66">
        <v>22</v>
      </c>
      <c r="Q12" s="66">
        <v>3</v>
      </c>
      <c r="R12" s="66">
        <v>0</v>
      </c>
      <c r="S12" s="66">
        <v>0</v>
      </c>
      <c r="T12" s="66">
        <v>5</v>
      </c>
      <c r="U12" s="66">
        <v>3</v>
      </c>
      <c r="V12" s="66">
        <v>3</v>
      </c>
      <c r="W12" s="66">
        <v>2</v>
      </c>
      <c r="X12" s="66">
        <v>6</v>
      </c>
      <c r="Y12" s="66">
        <v>0</v>
      </c>
      <c r="Z12" s="66">
        <v>0</v>
      </c>
      <c r="AA12" s="220"/>
      <c r="AB12" s="220"/>
      <c r="AC12" s="220"/>
      <c r="AD12" s="220"/>
      <c r="AE12" s="220"/>
      <c r="AF12" s="220"/>
      <c r="AG12" s="220"/>
      <c r="AH12" s="220"/>
      <c r="AI12" s="250"/>
      <c r="AJ12" s="251"/>
    </row>
    <row r="13" spans="1:36" s="248" customFormat="1" ht="38.1" customHeight="1" thickBot="1">
      <c r="A13" s="366" t="s">
        <v>28</v>
      </c>
      <c r="B13" s="152">
        <v>4</v>
      </c>
      <c r="C13" s="368">
        <f t="shared" si="0"/>
        <v>100</v>
      </c>
      <c r="D13" s="368">
        <f t="shared" si="0"/>
        <v>0</v>
      </c>
      <c r="E13" s="368">
        <f t="shared" si="1"/>
        <v>0</v>
      </c>
      <c r="F13" s="368">
        <f t="shared" si="2"/>
        <v>0</v>
      </c>
      <c r="G13" s="368">
        <f t="shared" si="3"/>
        <v>0</v>
      </c>
      <c r="H13" s="368">
        <f t="shared" si="4"/>
        <v>0</v>
      </c>
      <c r="I13" s="368">
        <f t="shared" si="5"/>
        <v>0</v>
      </c>
      <c r="J13" s="368">
        <f t="shared" si="5"/>
        <v>0</v>
      </c>
      <c r="K13" s="368">
        <f t="shared" si="5"/>
        <v>0</v>
      </c>
      <c r="L13" s="368">
        <f t="shared" si="5"/>
        <v>0</v>
      </c>
      <c r="M13" s="246">
        <f t="shared" si="6"/>
        <v>100</v>
      </c>
      <c r="N13" s="373" t="s">
        <v>47</v>
      </c>
      <c r="P13" s="69">
        <v>4</v>
      </c>
      <c r="Q13" s="69">
        <v>4</v>
      </c>
      <c r="R13" s="69">
        <v>0</v>
      </c>
      <c r="S13" s="69">
        <v>0</v>
      </c>
      <c r="T13" s="69">
        <v>0</v>
      </c>
      <c r="U13" s="69">
        <v>0</v>
      </c>
      <c r="V13" s="93">
        <v>0</v>
      </c>
      <c r="W13" s="93">
        <v>0</v>
      </c>
      <c r="X13" s="93">
        <v>0</v>
      </c>
      <c r="Y13" s="93">
        <v>0</v>
      </c>
      <c r="Z13" s="93">
        <v>0</v>
      </c>
      <c r="AA13" s="221"/>
      <c r="AB13" s="221"/>
      <c r="AC13" s="221"/>
      <c r="AD13" s="221"/>
      <c r="AE13" s="221"/>
      <c r="AF13" s="221"/>
      <c r="AG13" s="221"/>
      <c r="AH13" s="221"/>
      <c r="AI13" s="250"/>
      <c r="AJ13" s="258"/>
    </row>
    <row r="14" spans="1:36" ht="38.1" customHeight="1" thickTop="1" thickBot="1">
      <c r="A14" s="369" t="s">
        <v>30</v>
      </c>
      <c r="B14" s="331">
        <f t="shared" ref="B14" si="7">SUM(B8:B13)</f>
        <v>93</v>
      </c>
      <c r="C14" s="371">
        <f t="shared" si="0"/>
        <v>13.978494623655912</v>
      </c>
      <c r="D14" s="371">
        <f t="shared" si="0"/>
        <v>6.4516129032258061</v>
      </c>
      <c r="E14" s="371">
        <f t="shared" si="1"/>
        <v>0</v>
      </c>
      <c r="F14" s="371">
        <f t="shared" si="2"/>
        <v>35.483870967741936</v>
      </c>
      <c r="G14" s="371">
        <f t="shared" si="3"/>
        <v>9.67741935483871</v>
      </c>
      <c r="H14" s="371">
        <f t="shared" si="4"/>
        <v>8.6021505376344098</v>
      </c>
      <c r="I14" s="371">
        <f t="shared" si="5"/>
        <v>13.978494623655912</v>
      </c>
      <c r="J14" s="371">
        <f t="shared" si="5"/>
        <v>7.5268817204301079</v>
      </c>
      <c r="K14" s="371">
        <f t="shared" si="5"/>
        <v>4.3010752688172049</v>
      </c>
      <c r="L14" s="371">
        <f t="shared" si="5"/>
        <v>0</v>
      </c>
      <c r="M14" s="371">
        <f t="shared" si="6"/>
        <v>100.00000000000001</v>
      </c>
      <c r="N14" s="374" t="s">
        <v>14</v>
      </c>
      <c r="O14" s="248"/>
      <c r="P14" s="71">
        <f t="shared" ref="P14:Z14" si="8">SUM(P8:P13)</f>
        <v>93</v>
      </c>
      <c r="Q14" s="71">
        <f t="shared" si="8"/>
        <v>13</v>
      </c>
      <c r="R14" s="71">
        <f t="shared" si="8"/>
        <v>6</v>
      </c>
      <c r="S14" s="71">
        <f t="shared" si="8"/>
        <v>0</v>
      </c>
      <c r="T14" s="71">
        <f t="shared" si="8"/>
        <v>33</v>
      </c>
      <c r="U14" s="71">
        <f t="shared" si="8"/>
        <v>9</v>
      </c>
      <c r="V14" s="71">
        <f t="shared" si="8"/>
        <v>8</v>
      </c>
      <c r="W14" s="71">
        <f t="shared" si="8"/>
        <v>13</v>
      </c>
      <c r="X14" s="71">
        <f t="shared" si="8"/>
        <v>7</v>
      </c>
      <c r="Y14" s="71">
        <f t="shared" si="8"/>
        <v>4</v>
      </c>
      <c r="Z14" s="71">
        <f t="shared" si="8"/>
        <v>0</v>
      </c>
      <c r="AA14" s="259"/>
      <c r="AB14" s="259"/>
      <c r="AC14" s="259"/>
      <c r="AD14" s="259"/>
      <c r="AE14" s="259"/>
      <c r="AF14" s="259"/>
      <c r="AG14" s="259"/>
      <c r="AH14" s="259"/>
      <c r="AI14" s="250"/>
      <c r="AJ14" s="251"/>
    </row>
    <row r="15" spans="1:36" ht="5.25" customHeight="1" thickTop="1">
      <c r="A15" s="231"/>
      <c r="B15" s="231"/>
      <c r="C15" s="231"/>
      <c r="D15" s="231"/>
      <c r="E15" s="231"/>
      <c r="F15" s="231"/>
      <c r="G15" s="231"/>
      <c r="H15" s="22"/>
      <c r="I15" s="22"/>
      <c r="J15" s="22"/>
      <c r="K15" s="22"/>
      <c r="L15" s="22"/>
      <c r="M15" s="22"/>
      <c r="N15" s="231"/>
      <c r="O15" s="248"/>
      <c r="P15" s="267"/>
      <c r="Q15" s="267"/>
      <c r="R15" s="267"/>
      <c r="S15" s="267"/>
      <c r="T15" s="267"/>
      <c r="U15" s="267"/>
      <c r="V15" s="267"/>
      <c r="W15" s="267"/>
      <c r="X15" s="267"/>
      <c r="Y15" s="267"/>
      <c r="Z15" s="267"/>
      <c r="AA15" s="267"/>
      <c r="AB15" s="267"/>
      <c r="AC15" s="267"/>
      <c r="AD15" s="267"/>
      <c r="AE15" s="267"/>
      <c r="AF15" s="267"/>
      <c r="AG15" s="267"/>
      <c r="AH15" s="267"/>
      <c r="AI15" s="250"/>
      <c r="AJ15" s="251"/>
    </row>
    <row r="16" spans="1:36" s="236" customFormat="1" ht="21.75" customHeight="1">
      <c r="A16" s="568" t="s">
        <v>282</v>
      </c>
      <c r="B16" s="568"/>
      <c r="C16" s="568"/>
      <c r="D16" s="568"/>
      <c r="E16" s="568"/>
      <c r="F16" s="231"/>
      <c r="I16" s="572" t="s">
        <v>139</v>
      </c>
      <c r="J16" s="572"/>
      <c r="K16" s="572"/>
      <c r="L16" s="572"/>
      <c r="M16" s="572"/>
      <c r="N16" s="572"/>
      <c r="O16" s="262"/>
      <c r="P16" s="262"/>
      <c r="Q16" s="262"/>
      <c r="R16" s="262"/>
      <c r="S16" s="222"/>
      <c r="T16" s="260"/>
      <c r="U16" s="260"/>
      <c r="V16" s="260"/>
      <c r="W16" s="260"/>
      <c r="X16" s="260"/>
      <c r="Y16" s="260"/>
      <c r="Z16" s="260"/>
      <c r="AA16" s="260"/>
      <c r="AB16" s="260"/>
      <c r="AC16" s="260"/>
      <c r="AD16" s="260"/>
      <c r="AE16" s="260"/>
      <c r="AF16" s="260"/>
      <c r="AG16" s="260"/>
      <c r="AH16" s="260"/>
      <c r="AI16" s="260"/>
    </row>
    <row r="17" spans="1:35" s="236" customFormat="1" ht="25.5" customHeight="1">
      <c r="A17" s="562" t="s">
        <v>32</v>
      </c>
      <c r="B17" s="562"/>
      <c r="C17" s="562"/>
      <c r="D17" s="562"/>
      <c r="E17" s="562"/>
      <c r="F17" s="570" t="s">
        <v>243</v>
      </c>
      <c r="G17" s="570"/>
      <c r="H17" s="570"/>
      <c r="I17" s="570"/>
      <c r="J17" s="570"/>
      <c r="K17" s="570"/>
      <c r="L17" s="570"/>
      <c r="M17" s="570"/>
      <c r="N17" s="570"/>
      <c r="O17" s="321"/>
      <c r="P17" s="321"/>
      <c r="Q17" s="321"/>
      <c r="R17" s="321"/>
      <c r="S17" s="222"/>
      <c r="T17" s="260"/>
      <c r="U17" s="260"/>
      <c r="V17" s="260"/>
      <c r="W17" s="260"/>
      <c r="X17" s="260"/>
      <c r="Y17" s="260"/>
      <c r="Z17" s="260"/>
      <c r="AA17" s="260"/>
      <c r="AB17" s="260"/>
      <c r="AC17" s="260"/>
      <c r="AD17" s="260"/>
      <c r="AE17" s="260"/>
      <c r="AF17" s="260"/>
      <c r="AG17" s="260"/>
      <c r="AH17" s="260"/>
      <c r="AI17" s="260"/>
    </row>
    <row r="18" spans="1:35" s="236" customFormat="1" ht="49.5" customHeight="1">
      <c r="A18" s="231"/>
      <c r="B18" s="231"/>
      <c r="C18" s="231"/>
      <c r="D18" s="231"/>
      <c r="E18" s="231"/>
      <c r="F18" s="231"/>
      <c r="G18" s="231"/>
      <c r="H18" s="22"/>
      <c r="I18" s="22"/>
      <c r="J18" s="22"/>
      <c r="K18" s="22"/>
      <c r="L18" s="22"/>
      <c r="M18" s="22"/>
      <c r="N18" s="231"/>
      <c r="O18" s="222"/>
      <c r="P18" s="222"/>
      <c r="Q18" s="222"/>
      <c r="R18" s="222"/>
      <c r="S18" s="222"/>
      <c r="T18" s="260"/>
      <c r="U18" s="260"/>
      <c r="V18" s="260"/>
      <c r="W18" s="260"/>
      <c r="X18" s="260"/>
      <c r="Y18" s="260"/>
      <c r="Z18" s="260"/>
      <c r="AA18" s="260"/>
      <c r="AB18" s="260"/>
      <c r="AC18" s="260"/>
      <c r="AD18" s="260"/>
      <c r="AE18" s="260"/>
      <c r="AF18" s="260"/>
      <c r="AG18" s="260"/>
      <c r="AH18" s="260"/>
      <c r="AI18" s="260"/>
    </row>
    <row r="20" spans="1:35" ht="33" customHeight="1"/>
    <row r="46" spans="1:46" ht="13.5" thickBot="1"/>
    <row r="47" spans="1:46" s="236" customFormat="1" ht="21" customHeight="1" thickTop="1">
      <c r="A47" s="449" t="s">
        <v>48</v>
      </c>
      <c r="B47" s="449"/>
      <c r="C47" s="449"/>
      <c r="D47" s="449"/>
      <c r="E47" s="449"/>
      <c r="F47" s="286"/>
      <c r="G47" s="297">
        <v>17</v>
      </c>
      <c r="H47" s="298"/>
      <c r="I47" s="298"/>
      <c r="J47" s="507" t="s">
        <v>33</v>
      </c>
      <c r="K47" s="507"/>
      <c r="L47" s="507"/>
      <c r="M47" s="507"/>
      <c r="N47" s="507"/>
      <c r="O47" s="222"/>
      <c r="P47" s="222"/>
      <c r="Q47" s="222"/>
      <c r="R47" s="222"/>
      <c r="S47" s="222"/>
      <c r="T47" s="260"/>
      <c r="U47" s="260"/>
      <c r="V47" s="561"/>
      <c r="W47" s="561"/>
      <c r="X47" s="561"/>
      <c r="Y47" s="561"/>
      <c r="Z47" s="561"/>
      <c r="AA47" s="360"/>
      <c r="AB47" s="360"/>
      <c r="AC47" s="360"/>
      <c r="AD47" s="360"/>
      <c r="AE47" s="360"/>
      <c r="AF47" s="360"/>
      <c r="AM47" s="571"/>
      <c r="AN47" s="571"/>
      <c r="AO47" s="571"/>
      <c r="AP47" s="571"/>
      <c r="AQ47" s="571"/>
      <c r="AR47" s="571"/>
      <c r="AS47" s="571"/>
      <c r="AT47" s="571"/>
    </row>
  </sheetData>
  <mergeCells count="17">
    <mergeCell ref="V47:Z47"/>
    <mergeCell ref="AM47:AT47"/>
    <mergeCell ref="I16:N16"/>
    <mergeCell ref="P6:P7"/>
    <mergeCell ref="A1:N1"/>
    <mergeCell ref="A2:N2"/>
    <mergeCell ref="J47:N47"/>
    <mergeCell ref="A4:A7"/>
    <mergeCell ref="B4:B5"/>
    <mergeCell ref="B6:B7"/>
    <mergeCell ref="N4:N7"/>
    <mergeCell ref="A16:E16"/>
    <mergeCell ref="C4:M4"/>
    <mergeCell ref="C5:M5"/>
    <mergeCell ref="A17:E17"/>
    <mergeCell ref="A47:E47"/>
    <mergeCell ref="F17:N17"/>
  </mergeCells>
  <printOptions horizontalCentered="1"/>
  <pageMargins left="0.39300000000000002" right="0.39300000000000002" top="0.59" bottom="0.19600000000000001" header="0" footer="0"/>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sheetPr>
  <dimension ref="A1:AX27"/>
  <sheetViews>
    <sheetView rightToLeft="1" view="pageBreakPreview" zoomScaleNormal="100" zoomScaleSheetLayoutView="100" workbookViewId="0">
      <selection activeCell="Q6" sqref="Q6"/>
    </sheetView>
  </sheetViews>
  <sheetFormatPr defaultColWidth="9.140625" defaultRowHeight="15.75"/>
  <cols>
    <col min="1" max="1" width="12.7109375" style="56" customWidth="1"/>
    <col min="2" max="2" width="9.42578125" style="56" customWidth="1"/>
    <col min="3" max="3" width="6.85546875" style="56" customWidth="1"/>
    <col min="4" max="4" width="9.42578125" style="56" customWidth="1"/>
    <col min="5" max="5" width="8.5703125" style="56" customWidth="1"/>
    <col min="6" max="6" width="8.85546875" style="56" customWidth="1"/>
    <col min="7" max="7" width="8.28515625" style="56" customWidth="1"/>
    <col min="8" max="8" width="8.5703125" style="2" customWidth="1"/>
    <col min="9" max="9" width="7.42578125" style="2" customWidth="1"/>
    <col min="10" max="10" width="10.5703125" style="2" customWidth="1"/>
    <col min="11" max="11" width="7.5703125" style="2" customWidth="1"/>
    <col min="12" max="12" width="8.42578125" style="2" customWidth="1"/>
    <col min="13" max="13" width="6.85546875" style="2" customWidth="1"/>
    <col min="14" max="14" width="7.7109375" style="2" customWidth="1"/>
    <col min="15" max="15" width="8.5703125" style="2" customWidth="1"/>
    <col min="16" max="16" width="10.42578125" style="2" customWidth="1"/>
    <col min="17" max="17" width="10.42578125" style="217" customWidth="1"/>
    <col min="18" max="18" width="6.28515625" style="2" customWidth="1"/>
    <col min="19" max="19" width="6.140625" style="2" customWidth="1"/>
    <col min="20" max="20" width="10.85546875" style="2" customWidth="1"/>
    <col min="21" max="21" width="17.5703125" style="56" customWidth="1"/>
    <col min="22" max="22" width="10.28515625" style="2" customWidth="1"/>
    <col min="23" max="23" width="13.5703125" style="2" customWidth="1"/>
    <col min="24" max="24" width="9.5703125" style="2" customWidth="1"/>
    <col min="25" max="29" width="9.140625" style="2"/>
    <col min="30" max="30" width="10.42578125" style="2" customWidth="1"/>
    <col min="31" max="33" width="9.140625" style="2"/>
    <col min="34" max="36" width="9" style="2" hidden="1" customWidth="1"/>
    <col min="37" max="16384" width="9.140625" style="2"/>
  </cols>
  <sheetData>
    <row r="1" spans="1:50" s="81" customFormat="1" ht="39" customHeight="1">
      <c r="A1" s="566" t="s">
        <v>90</v>
      </c>
      <c r="B1" s="442"/>
      <c r="C1" s="442"/>
      <c r="D1" s="442"/>
      <c r="E1" s="442"/>
      <c r="F1" s="442"/>
      <c r="G1" s="442"/>
      <c r="H1" s="442"/>
      <c r="I1" s="442"/>
      <c r="J1" s="442"/>
      <c r="K1" s="441" t="s">
        <v>90</v>
      </c>
      <c r="L1" s="442"/>
      <c r="M1" s="442"/>
      <c r="N1" s="442"/>
      <c r="O1" s="442"/>
      <c r="P1" s="442"/>
      <c r="Q1" s="442"/>
      <c r="R1" s="442"/>
      <c r="S1" s="442"/>
      <c r="T1" s="442"/>
      <c r="U1" s="442"/>
      <c r="W1" s="2" t="s">
        <v>91</v>
      </c>
      <c r="X1" s="2"/>
      <c r="Y1" s="2"/>
      <c r="Z1" s="2"/>
      <c r="AA1" s="2"/>
      <c r="AB1" s="2"/>
      <c r="AC1" s="2"/>
      <c r="AD1" s="2"/>
      <c r="AE1" s="2"/>
      <c r="AF1" s="2"/>
      <c r="AG1" s="2"/>
      <c r="AH1" s="2"/>
      <c r="AI1" s="2"/>
      <c r="AJ1" s="2"/>
      <c r="AK1" s="2"/>
      <c r="AL1" s="2"/>
      <c r="AM1" s="2"/>
      <c r="AN1" s="2"/>
      <c r="AO1" s="2"/>
      <c r="AP1" s="2"/>
      <c r="AQ1" s="2"/>
      <c r="AR1" s="2"/>
      <c r="AS1" s="2"/>
      <c r="AT1" s="2"/>
      <c r="AU1" s="2"/>
      <c r="AV1" s="2"/>
      <c r="AW1" s="2"/>
    </row>
    <row r="2" spans="1:50" s="81" customFormat="1" ht="52.5" customHeight="1">
      <c r="A2" s="573" t="s">
        <v>160</v>
      </c>
      <c r="B2" s="574"/>
      <c r="C2" s="574"/>
      <c r="D2" s="574"/>
      <c r="E2" s="574"/>
      <c r="F2" s="574"/>
      <c r="G2" s="574"/>
      <c r="H2" s="574"/>
      <c r="I2" s="574"/>
      <c r="J2" s="574"/>
      <c r="K2" s="573" t="s">
        <v>160</v>
      </c>
      <c r="L2" s="574"/>
      <c r="M2" s="574"/>
      <c r="N2" s="574"/>
      <c r="O2" s="574"/>
      <c r="P2" s="574"/>
      <c r="Q2" s="574"/>
      <c r="R2" s="574"/>
      <c r="S2" s="574"/>
      <c r="T2" s="574"/>
      <c r="U2" s="574"/>
      <c r="W2" s="2" t="s">
        <v>6</v>
      </c>
      <c r="X2" s="2" t="s">
        <v>3</v>
      </c>
      <c r="Y2" s="2" t="s">
        <v>39</v>
      </c>
      <c r="Z2" s="2" t="s">
        <v>92</v>
      </c>
      <c r="AA2" s="2"/>
      <c r="AB2" s="2"/>
      <c r="AC2" s="2"/>
      <c r="AD2" s="2"/>
      <c r="AE2" s="2"/>
      <c r="AF2" s="2"/>
      <c r="AG2" s="2"/>
      <c r="AH2" s="2"/>
      <c r="AI2" s="2"/>
      <c r="AJ2" s="2"/>
      <c r="AK2" s="2"/>
      <c r="AL2" s="2"/>
      <c r="AM2" s="2"/>
      <c r="AN2" s="2" t="s">
        <v>93</v>
      </c>
      <c r="AO2" s="2"/>
      <c r="AP2" s="2"/>
      <c r="AQ2" s="2"/>
      <c r="AR2" s="2"/>
      <c r="AS2" s="2" t="s">
        <v>68</v>
      </c>
      <c r="AT2" s="2"/>
      <c r="AU2" s="2"/>
      <c r="AV2" s="2"/>
      <c r="AW2" s="2"/>
    </row>
    <row r="3" spans="1:50" s="82" customFormat="1" ht="24.75" customHeight="1" thickBot="1">
      <c r="A3" s="277" t="s">
        <v>215</v>
      </c>
      <c r="B3" s="85"/>
      <c r="C3" s="85"/>
      <c r="D3" s="85"/>
      <c r="E3" s="85"/>
      <c r="F3" s="85"/>
      <c r="G3" s="85"/>
      <c r="H3" s="85"/>
      <c r="I3" s="85"/>
      <c r="J3" s="85"/>
      <c r="K3" s="85"/>
      <c r="L3" s="85"/>
      <c r="M3" s="85"/>
      <c r="N3" s="85"/>
      <c r="O3" s="85"/>
      <c r="P3" s="85"/>
      <c r="Q3" s="85"/>
      <c r="R3" s="85"/>
      <c r="S3" s="98"/>
      <c r="T3" s="99"/>
      <c r="U3" s="279" t="s">
        <v>221</v>
      </c>
      <c r="W3" s="2"/>
      <c r="X3" s="2"/>
      <c r="Y3" s="2"/>
      <c r="Z3" s="2"/>
      <c r="AA3" s="2"/>
      <c r="AB3" s="2"/>
      <c r="AC3" s="2"/>
      <c r="AD3" s="2"/>
      <c r="AE3" s="2"/>
      <c r="AF3" s="2"/>
      <c r="AG3" s="2"/>
      <c r="AH3" s="2"/>
      <c r="AI3" s="2"/>
      <c r="AJ3" s="2"/>
      <c r="AK3" s="2"/>
      <c r="AL3" s="2"/>
      <c r="AM3" s="2"/>
      <c r="AN3" s="2"/>
      <c r="AO3" s="2"/>
      <c r="AP3" s="2"/>
      <c r="AQ3" s="2"/>
      <c r="AR3" s="2"/>
      <c r="AS3" s="2">
        <v>0</v>
      </c>
      <c r="AT3" s="2"/>
      <c r="AU3" s="2"/>
      <c r="AV3" s="2"/>
      <c r="AW3" s="2"/>
      <c r="AX3" s="81"/>
    </row>
    <row r="4" spans="1:50" s="83" customFormat="1" ht="34.5" customHeight="1" thickTop="1">
      <c r="A4" s="451" t="s">
        <v>6</v>
      </c>
      <c r="B4" s="470" t="s">
        <v>39</v>
      </c>
      <c r="C4" s="445" t="s">
        <v>95</v>
      </c>
      <c r="D4" s="445"/>
      <c r="E4" s="445"/>
      <c r="F4" s="445"/>
      <c r="G4" s="445"/>
      <c r="H4" s="445"/>
      <c r="I4" s="445"/>
      <c r="J4" s="580" t="s">
        <v>96</v>
      </c>
      <c r="K4" s="445" t="s">
        <v>97</v>
      </c>
      <c r="L4" s="445"/>
      <c r="M4" s="445"/>
      <c r="N4" s="445"/>
      <c r="O4" s="445"/>
      <c r="P4" s="445"/>
      <c r="Q4" s="445"/>
      <c r="R4" s="445"/>
      <c r="S4" s="445"/>
      <c r="T4" s="470" t="s">
        <v>98</v>
      </c>
      <c r="U4" s="457" t="s">
        <v>7</v>
      </c>
      <c r="W4" s="97"/>
      <c r="X4" s="97" t="s">
        <v>99</v>
      </c>
      <c r="Y4" s="97" t="s">
        <v>99</v>
      </c>
      <c r="Z4" s="97" t="s">
        <v>100</v>
      </c>
      <c r="AA4" s="97" t="s">
        <v>101</v>
      </c>
      <c r="AB4" s="97" t="s">
        <v>102</v>
      </c>
      <c r="AC4" s="97" t="s">
        <v>103</v>
      </c>
      <c r="AD4" s="97" t="s">
        <v>104</v>
      </c>
      <c r="AE4" s="81" t="s">
        <v>68</v>
      </c>
      <c r="AF4" s="81" t="s">
        <v>105</v>
      </c>
      <c r="AG4" s="81" t="s">
        <v>10</v>
      </c>
      <c r="AH4" s="81" t="s">
        <v>104</v>
      </c>
      <c r="AI4" s="81" t="s">
        <v>68</v>
      </c>
      <c r="AJ4" s="81" t="s">
        <v>105</v>
      </c>
      <c r="AK4" s="81" t="s">
        <v>10</v>
      </c>
      <c r="AL4" s="81" t="s">
        <v>106</v>
      </c>
      <c r="AM4" s="81" t="s">
        <v>107</v>
      </c>
      <c r="AN4" s="81" t="s">
        <v>108</v>
      </c>
      <c r="AO4" s="81" t="s">
        <v>109</v>
      </c>
      <c r="AP4" s="81" t="s">
        <v>109</v>
      </c>
      <c r="AQ4" s="81" t="s">
        <v>110</v>
      </c>
      <c r="AR4" s="81" t="s">
        <v>110</v>
      </c>
      <c r="AS4" s="81" t="s">
        <v>111</v>
      </c>
      <c r="AT4" s="81" t="s">
        <v>111</v>
      </c>
      <c r="AU4" s="81" t="s">
        <v>112</v>
      </c>
      <c r="AV4" s="81" t="s">
        <v>113</v>
      </c>
      <c r="AW4" s="81" t="s">
        <v>10</v>
      </c>
      <c r="AX4" s="81"/>
    </row>
    <row r="5" spans="1:50" s="83" customFormat="1" ht="34.5" customHeight="1">
      <c r="A5" s="452"/>
      <c r="B5" s="452"/>
      <c r="C5" s="575" t="s">
        <v>114</v>
      </c>
      <c r="D5" s="576"/>
      <c r="E5" s="576"/>
      <c r="F5" s="576"/>
      <c r="G5" s="576"/>
      <c r="H5" s="576"/>
      <c r="I5" s="576"/>
      <c r="J5" s="452"/>
      <c r="K5" s="576" t="s">
        <v>115</v>
      </c>
      <c r="L5" s="576"/>
      <c r="M5" s="576"/>
      <c r="N5" s="576"/>
      <c r="O5" s="576"/>
      <c r="P5" s="576"/>
      <c r="Q5" s="576"/>
      <c r="R5" s="576"/>
      <c r="S5" s="576"/>
      <c r="T5" s="452"/>
      <c r="U5" s="458"/>
      <c r="W5" s="21" t="s">
        <v>16</v>
      </c>
      <c r="X5" s="21">
        <v>8</v>
      </c>
      <c r="Y5" s="21">
        <v>33</v>
      </c>
      <c r="Z5" s="21">
        <v>3</v>
      </c>
      <c r="AA5" s="21">
        <v>3</v>
      </c>
      <c r="AB5" s="21">
        <v>4</v>
      </c>
      <c r="AC5" s="21">
        <v>10</v>
      </c>
      <c r="AD5" s="21" t="e">
        <v>#REF!</v>
      </c>
      <c r="AE5" s="81" t="e">
        <v>#REF!</v>
      </c>
      <c r="AF5" s="81" t="e">
        <v>#REF!</v>
      </c>
      <c r="AG5" s="81" t="e">
        <v>#REF!</v>
      </c>
      <c r="AH5" s="81">
        <v>2</v>
      </c>
      <c r="AI5" s="81">
        <v>1</v>
      </c>
      <c r="AJ5" s="81">
        <v>10</v>
      </c>
      <c r="AK5" s="81">
        <v>33</v>
      </c>
      <c r="AL5" s="81">
        <v>13</v>
      </c>
      <c r="AM5" s="81">
        <v>3</v>
      </c>
      <c r="AN5" s="81">
        <v>4</v>
      </c>
      <c r="AO5" s="81">
        <v>3</v>
      </c>
      <c r="AP5" s="81">
        <v>3</v>
      </c>
      <c r="AQ5" s="81">
        <v>0</v>
      </c>
      <c r="AR5" s="81">
        <v>0</v>
      </c>
      <c r="AS5" s="81">
        <v>1</v>
      </c>
      <c r="AT5" s="81">
        <v>1</v>
      </c>
      <c r="AU5" s="81">
        <v>0</v>
      </c>
      <c r="AV5" s="81">
        <v>9</v>
      </c>
      <c r="AW5" s="81">
        <v>32</v>
      </c>
      <c r="AX5" s="81"/>
    </row>
    <row r="6" spans="1:50" s="83" customFormat="1" ht="34.5" customHeight="1">
      <c r="A6" s="452"/>
      <c r="B6" s="564" t="s">
        <v>159</v>
      </c>
      <c r="C6" s="6" t="s">
        <v>100</v>
      </c>
      <c r="D6" s="6" t="s">
        <v>101</v>
      </c>
      <c r="E6" s="6" t="s">
        <v>102</v>
      </c>
      <c r="F6" s="6" t="s">
        <v>116</v>
      </c>
      <c r="G6" s="86" t="s">
        <v>104</v>
      </c>
      <c r="H6" s="86" t="s">
        <v>85</v>
      </c>
      <c r="I6" s="6" t="s">
        <v>10</v>
      </c>
      <c r="J6" s="564" t="s">
        <v>259</v>
      </c>
      <c r="K6" s="389" t="s">
        <v>106</v>
      </c>
      <c r="L6" s="389" t="s">
        <v>107</v>
      </c>
      <c r="M6" s="389" t="s">
        <v>108</v>
      </c>
      <c r="N6" s="389" t="s">
        <v>109</v>
      </c>
      <c r="O6" s="389" t="s">
        <v>110</v>
      </c>
      <c r="P6" s="390" t="s">
        <v>117</v>
      </c>
      <c r="Q6" s="206" t="s">
        <v>67</v>
      </c>
      <c r="R6" s="389" t="s">
        <v>85</v>
      </c>
      <c r="S6" s="389" t="s">
        <v>10</v>
      </c>
      <c r="T6" s="458" t="s">
        <v>118</v>
      </c>
      <c r="U6" s="458"/>
      <c r="W6" s="21" t="s">
        <v>20</v>
      </c>
      <c r="X6" s="21">
        <v>17</v>
      </c>
      <c r="Y6" s="21">
        <v>78</v>
      </c>
      <c r="Z6" s="21">
        <v>29</v>
      </c>
      <c r="AA6" s="21">
        <v>1</v>
      </c>
      <c r="AB6" s="21">
        <v>3</v>
      </c>
      <c r="AC6" s="21">
        <v>26</v>
      </c>
      <c r="AD6" s="21" t="e">
        <v>#REF!</v>
      </c>
      <c r="AE6" s="81" t="e">
        <v>#REF!</v>
      </c>
      <c r="AF6" s="81" t="e">
        <v>#REF!</v>
      </c>
      <c r="AG6" s="81" t="e">
        <v>#REF!</v>
      </c>
      <c r="AH6" s="81">
        <v>1</v>
      </c>
      <c r="AI6" s="81">
        <v>0</v>
      </c>
      <c r="AJ6" s="81">
        <v>18</v>
      </c>
      <c r="AK6" s="81">
        <v>78</v>
      </c>
      <c r="AL6" s="81">
        <v>4</v>
      </c>
      <c r="AM6" s="81">
        <v>8</v>
      </c>
      <c r="AN6" s="81">
        <v>2</v>
      </c>
      <c r="AO6" s="81">
        <v>8</v>
      </c>
      <c r="AP6" s="81">
        <v>8</v>
      </c>
      <c r="AQ6" s="81">
        <v>0</v>
      </c>
      <c r="AR6" s="81">
        <v>0</v>
      </c>
      <c r="AS6" s="81">
        <v>0</v>
      </c>
      <c r="AT6" s="81">
        <v>0</v>
      </c>
      <c r="AU6" s="81">
        <v>0</v>
      </c>
      <c r="AV6" s="81">
        <v>58</v>
      </c>
      <c r="AW6" s="81">
        <v>78</v>
      </c>
      <c r="AX6" s="81"/>
    </row>
    <row r="7" spans="1:50" s="83" customFormat="1" ht="49.5" customHeight="1">
      <c r="A7" s="453"/>
      <c r="B7" s="459"/>
      <c r="C7" s="213" t="s">
        <v>119</v>
      </c>
      <c r="D7" s="213" t="s">
        <v>120</v>
      </c>
      <c r="E7" s="213" t="s">
        <v>138</v>
      </c>
      <c r="F7" s="213" t="s">
        <v>162</v>
      </c>
      <c r="G7" s="213" t="s">
        <v>121</v>
      </c>
      <c r="H7" s="213" t="s">
        <v>84</v>
      </c>
      <c r="I7" s="213" t="s">
        <v>14</v>
      </c>
      <c r="J7" s="459"/>
      <c r="K7" s="213" t="s">
        <v>265</v>
      </c>
      <c r="L7" s="213" t="s">
        <v>122</v>
      </c>
      <c r="M7" s="213" t="s">
        <v>123</v>
      </c>
      <c r="N7" s="213" t="s">
        <v>124</v>
      </c>
      <c r="O7" s="213" t="s">
        <v>125</v>
      </c>
      <c r="P7" s="214" t="s">
        <v>161</v>
      </c>
      <c r="Q7" s="214" t="s">
        <v>83</v>
      </c>
      <c r="R7" s="385" t="s">
        <v>84</v>
      </c>
      <c r="S7" s="213" t="s">
        <v>14</v>
      </c>
      <c r="T7" s="459"/>
      <c r="U7" s="459"/>
      <c r="W7" s="21" t="s">
        <v>21</v>
      </c>
      <c r="X7" s="21">
        <v>2</v>
      </c>
      <c r="Y7" s="21">
        <v>18</v>
      </c>
      <c r="Z7" s="21">
        <v>0</v>
      </c>
      <c r="AA7" s="21">
        <v>0</v>
      </c>
      <c r="AB7" s="21">
        <v>0</v>
      </c>
      <c r="AC7" s="21">
        <v>7</v>
      </c>
      <c r="AD7" s="21" t="e">
        <v>#REF!</v>
      </c>
      <c r="AE7" s="81" t="e">
        <v>#REF!</v>
      </c>
      <c r="AF7" s="81" t="e">
        <v>#REF!</v>
      </c>
      <c r="AG7" s="81" t="e">
        <v>#REF!</v>
      </c>
      <c r="AH7" s="81">
        <v>0</v>
      </c>
      <c r="AI7" s="81">
        <v>0</v>
      </c>
      <c r="AJ7" s="81">
        <v>11</v>
      </c>
      <c r="AK7" s="81">
        <v>18</v>
      </c>
      <c r="AL7" s="81">
        <v>0</v>
      </c>
      <c r="AM7" s="81">
        <v>3</v>
      </c>
      <c r="AN7" s="81">
        <v>0</v>
      </c>
      <c r="AO7" s="81">
        <v>3</v>
      </c>
      <c r="AP7" s="81">
        <v>3</v>
      </c>
      <c r="AQ7" s="81">
        <v>0</v>
      </c>
      <c r="AR7" s="81">
        <v>0</v>
      </c>
      <c r="AS7" s="81">
        <v>2</v>
      </c>
      <c r="AT7" s="81">
        <v>2</v>
      </c>
      <c r="AU7" s="81">
        <v>0</v>
      </c>
      <c r="AV7" s="81">
        <v>10</v>
      </c>
      <c r="AW7" s="81">
        <v>18</v>
      </c>
      <c r="AX7" s="81"/>
    </row>
    <row r="8" spans="1:50" ht="37.5" customHeight="1">
      <c r="A8" s="58" t="s">
        <v>16</v>
      </c>
      <c r="B8" s="59">
        <v>32</v>
      </c>
      <c r="C8" s="88">
        <v>3</v>
      </c>
      <c r="D8" s="88">
        <v>3</v>
      </c>
      <c r="E8" s="88">
        <v>4</v>
      </c>
      <c r="F8" s="88">
        <v>10</v>
      </c>
      <c r="G8" s="88">
        <v>1</v>
      </c>
      <c r="H8" s="88">
        <v>2</v>
      </c>
      <c r="I8" s="88">
        <f t="shared" ref="I8:I13" si="0">SUM(C8:H8)</f>
        <v>23</v>
      </c>
      <c r="J8" s="59">
        <v>9</v>
      </c>
      <c r="K8" s="88">
        <v>12</v>
      </c>
      <c r="L8" s="88">
        <v>3</v>
      </c>
      <c r="M8" s="88">
        <v>4</v>
      </c>
      <c r="N8" s="88">
        <v>3</v>
      </c>
      <c r="O8" s="88">
        <v>0</v>
      </c>
      <c r="P8" s="88">
        <v>1</v>
      </c>
      <c r="Q8" s="88">
        <v>0</v>
      </c>
      <c r="R8" s="88">
        <v>0</v>
      </c>
      <c r="S8" s="88">
        <f t="shared" ref="S8:S13" si="1">SUM(K8:R8)</f>
        <v>23</v>
      </c>
      <c r="T8" s="59">
        <v>9</v>
      </c>
      <c r="U8" s="87" t="s">
        <v>46</v>
      </c>
      <c r="V8" s="100"/>
      <c r="W8" s="21" t="s">
        <v>23</v>
      </c>
      <c r="X8" s="21">
        <v>1</v>
      </c>
      <c r="Y8" s="21">
        <v>37</v>
      </c>
      <c r="Z8" s="21">
        <v>4</v>
      </c>
      <c r="AA8" s="21">
        <v>9</v>
      </c>
      <c r="AB8" s="21">
        <v>0</v>
      </c>
      <c r="AC8" s="21">
        <v>14</v>
      </c>
      <c r="AD8" s="21" t="e">
        <v>#REF!</v>
      </c>
      <c r="AE8" s="81" t="e">
        <v>#REF!</v>
      </c>
      <c r="AF8" s="81" t="e">
        <v>#REF!</v>
      </c>
      <c r="AG8" s="81" t="e">
        <v>#REF!</v>
      </c>
      <c r="AH8" s="81">
        <v>0</v>
      </c>
      <c r="AI8" s="81">
        <v>0</v>
      </c>
      <c r="AJ8" s="81">
        <v>10</v>
      </c>
      <c r="AK8" s="81">
        <v>37</v>
      </c>
      <c r="AL8" s="81">
        <v>1</v>
      </c>
      <c r="AM8" s="81">
        <v>2</v>
      </c>
      <c r="AN8" s="81">
        <v>2</v>
      </c>
      <c r="AO8" s="81">
        <v>14</v>
      </c>
      <c r="AP8" s="81">
        <v>14</v>
      </c>
      <c r="AQ8" s="81">
        <v>0</v>
      </c>
      <c r="AR8" s="81">
        <v>0</v>
      </c>
      <c r="AS8" s="81">
        <v>2</v>
      </c>
      <c r="AT8" s="81">
        <v>2</v>
      </c>
      <c r="AU8" s="81">
        <v>0</v>
      </c>
      <c r="AV8" s="81">
        <v>15</v>
      </c>
      <c r="AW8" s="81">
        <v>37</v>
      </c>
      <c r="AX8" s="84"/>
    </row>
    <row r="9" spans="1:50" ht="37.5" customHeight="1">
      <c r="A9" s="89" t="s">
        <v>20</v>
      </c>
      <c r="B9" s="62">
        <v>77</v>
      </c>
      <c r="C9" s="62">
        <v>29</v>
      </c>
      <c r="D9" s="62">
        <v>1</v>
      </c>
      <c r="E9" s="62">
        <v>3</v>
      </c>
      <c r="F9" s="62">
        <v>26</v>
      </c>
      <c r="G9" s="62">
        <v>0</v>
      </c>
      <c r="H9" s="62">
        <v>0</v>
      </c>
      <c r="I9" s="62">
        <f t="shared" si="0"/>
        <v>59</v>
      </c>
      <c r="J9" s="62">
        <v>18</v>
      </c>
      <c r="K9" s="62">
        <v>3</v>
      </c>
      <c r="L9" s="62">
        <v>8</v>
      </c>
      <c r="M9" s="62">
        <v>2</v>
      </c>
      <c r="N9" s="62">
        <v>8</v>
      </c>
      <c r="O9" s="66">
        <v>0</v>
      </c>
      <c r="P9" s="62">
        <v>0</v>
      </c>
      <c r="Q9" s="66">
        <v>0</v>
      </c>
      <c r="R9" s="66">
        <v>0</v>
      </c>
      <c r="S9" s="62">
        <f t="shared" si="1"/>
        <v>21</v>
      </c>
      <c r="T9" s="62">
        <v>56</v>
      </c>
      <c r="U9" s="90" t="s">
        <v>19</v>
      </c>
      <c r="V9" s="100"/>
      <c r="W9" s="21" t="s">
        <v>126</v>
      </c>
      <c r="X9" s="21">
        <v>3</v>
      </c>
      <c r="Y9" s="21">
        <v>45</v>
      </c>
      <c r="Z9" s="21">
        <v>7</v>
      </c>
      <c r="AA9" s="21">
        <v>4</v>
      </c>
      <c r="AB9" s="21">
        <v>0</v>
      </c>
      <c r="AC9" s="21">
        <v>3</v>
      </c>
      <c r="AD9" s="21" t="e">
        <v>#REF!</v>
      </c>
      <c r="AE9" s="81" t="e">
        <v>#REF!</v>
      </c>
      <c r="AF9" s="81" t="e">
        <v>#REF!</v>
      </c>
      <c r="AG9" s="81" t="e">
        <v>#REF!</v>
      </c>
      <c r="AH9" s="81">
        <v>2</v>
      </c>
      <c r="AI9" s="81">
        <v>0</v>
      </c>
      <c r="AJ9" s="81">
        <v>29</v>
      </c>
      <c r="AK9" s="81">
        <v>45</v>
      </c>
      <c r="AL9" s="81">
        <v>6</v>
      </c>
      <c r="AM9" s="81">
        <v>3</v>
      </c>
      <c r="AN9" s="81">
        <v>2</v>
      </c>
      <c r="AO9" s="81">
        <v>9</v>
      </c>
      <c r="AP9" s="81">
        <v>9</v>
      </c>
      <c r="AQ9" s="81">
        <v>1</v>
      </c>
      <c r="AR9" s="81">
        <v>1</v>
      </c>
      <c r="AS9" s="81">
        <v>1</v>
      </c>
      <c r="AT9" s="81">
        <v>1</v>
      </c>
      <c r="AU9" s="81">
        <v>0</v>
      </c>
      <c r="AV9" s="81">
        <v>23</v>
      </c>
      <c r="AW9" s="81">
        <v>45</v>
      </c>
    </row>
    <row r="10" spans="1:50" ht="37.5" customHeight="1">
      <c r="A10" s="61" t="s">
        <v>21</v>
      </c>
      <c r="B10" s="64">
        <v>19</v>
      </c>
      <c r="C10" s="64">
        <v>2</v>
      </c>
      <c r="D10" s="64">
        <v>0</v>
      </c>
      <c r="E10" s="66">
        <v>0</v>
      </c>
      <c r="F10" s="62">
        <v>7</v>
      </c>
      <c r="G10" s="62">
        <v>2</v>
      </c>
      <c r="H10" s="62">
        <v>0</v>
      </c>
      <c r="I10" s="62">
        <f t="shared" si="0"/>
        <v>11</v>
      </c>
      <c r="J10" s="62">
        <v>8</v>
      </c>
      <c r="K10" s="62">
        <v>1</v>
      </c>
      <c r="L10" s="62">
        <v>3</v>
      </c>
      <c r="M10" s="66">
        <v>0</v>
      </c>
      <c r="N10" s="62">
        <v>3</v>
      </c>
      <c r="O10" s="66">
        <v>0</v>
      </c>
      <c r="P10" s="66">
        <v>2</v>
      </c>
      <c r="Q10" s="66">
        <v>0</v>
      </c>
      <c r="R10" s="62">
        <v>0</v>
      </c>
      <c r="S10" s="62">
        <f t="shared" si="1"/>
        <v>9</v>
      </c>
      <c r="T10" s="62">
        <v>10</v>
      </c>
      <c r="U10" s="101" t="s">
        <v>22</v>
      </c>
      <c r="V10" s="100"/>
      <c r="W10" s="21" t="s">
        <v>127</v>
      </c>
      <c r="X10" s="21">
        <v>13</v>
      </c>
      <c r="Y10" s="21">
        <v>13</v>
      </c>
      <c r="Z10" s="21">
        <v>1</v>
      </c>
      <c r="AA10" s="21">
        <v>0</v>
      </c>
      <c r="AB10" s="21">
        <v>0</v>
      </c>
      <c r="AC10" s="21">
        <v>12</v>
      </c>
      <c r="AD10" s="21">
        <v>0</v>
      </c>
      <c r="AE10" s="81">
        <v>0</v>
      </c>
      <c r="AF10" s="81">
        <v>0</v>
      </c>
      <c r="AG10" s="81">
        <v>13</v>
      </c>
      <c r="AH10" s="81">
        <v>0</v>
      </c>
      <c r="AI10" s="81">
        <v>0</v>
      </c>
      <c r="AJ10" s="81">
        <v>0</v>
      </c>
      <c r="AK10" s="81">
        <v>13</v>
      </c>
      <c r="AL10" s="81">
        <v>4</v>
      </c>
      <c r="AM10" s="81">
        <v>0</v>
      </c>
      <c r="AN10" s="81">
        <v>0</v>
      </c>
      <c r="AO10" s="81">
        <v>7</v>
      </c>
      <c r="AP10" s="81">
        <v>7</v>
      </c>
      <c r="AQ10" s="81">
        <v>0</v>
      </c>
      <c r="AR10" s="81">
        <v>0</v>
      </c>
      <c r="AS10" s="81">
        <v>0</v>
      </c>
      <c r="AT10" s="81">
        <v>0</v>
      </c>
      <c r="AU10" s="81">
        <v>0</v>
      </c>
      <c r="AV10" s="81">
        <v>1</v>
      </c>
      <c r="AW10" s="81">
        <v>13</v>
      </c>
    </row>
    <row r="11" spans="1:50" ht="37.5" customHeight="1">
      <c r="A11" s="61" t="s">
        <v>23</v>
      </c>
      <c r="B11" s="64">
        <v>37</v>
      </c>
      <c r="C11" s="62">
        <v>4</v>
      </c>
      <c r="D11" s="62">
        <v>9</v>
      </c>
      <c r="E11" s="66">
        <v>0</v>
      </c>
      <c r="F11" s="62">
        <v>14</v>
      </c>
      <c r="G11" s="62">
        <v>0</v>
      </c>
      <c r="H11" s="62">
        <v>0</v>
      </c>
      <c r="I11" s="62">
        <f t="shared" si="0"/>
        <v>27</v>
      </c>
      <c r="J11" s="62">
        <v>10</v>
      </c>
      <c r="K11" s="62">
        <v>1</v>
      </c>
      <c r="L11" s="62">
        <v>3</v>
      </c>
      <c r="M11" s="62">
        <v>2</v>
      </c>
      <c r="N11" s="62">
        <v>14</v>
      </c>
      <c r="O11" s="66">
        <v>0</v>
      </c>
      <c r="P11" s="66">
        <v>2</v>
      </c>
      <c r="Q11" s="66">
        <v>0</v>
      </c>
      <c r="R11" s="66">
        <v>0</v>
      </c>
      <c r="S11" s="62">
        <f t="shared" si="1"/>
        <v>22</v>
      </c>
      <c r="T11" s="62">
        <v>15</v>
      </c>
      <c r="U11" s="101" t="s">
        <v>24</v>
      </c>
      <c r="V11" s="100"/>
      <c r="W11" s="84" t="s">
        <v>10</v>
      </c>
      <c r="X11" s="84">
        <v>44</v>
      </c>
      <c r="Y11" s="84">
        <v>224</v>
      </c>
      <c r="Z11" s="84">
        <v>44</v>
      </c>
      <c r="AA11" s="84">
        <v>17</v>
      </c>
      <c r="AB11" s="84">
        <v>7</v>
      </c>
      <c r="AC11" s="84">
        <v>72</v>
      </c>
      <c r="AD11" s="84" t="e">
        <v>#REF!</v>
      </c>
      <c r="AE11" s="84" t="e">
        <v>#REF!</v>
      </c>
      <c r="AF11" s="84" t="e">
        <v>#REF!</v>
      </c>
      <c r="AG11" s="84" t="e">
        <v>#REF!</v>
      </c>
      <c r="AH11" s="84">
        <v>5</v>
      </c>
      <c r="AI11" s="84">
        <v>1</v>
      </c>
      <c r="AJ11" s="84">
        <v>78</v>
      </c>
      <c r="AK11" s="84">
        <v>224</v>
      </c>
      <c r="AL11" s="84">
        <v>28</v>
      </c>
      <c r="AM11" s="84">
        <v>19</v>
      </c>
      <c r="AN11" s="84">
        <v>10</v>
      </c>
      <c r="AO11" s="84">
        <v>44</v>
      </c>
      <c r="AP11" s="84">
        <v>44</v>
      </c>
      <c r="AQ11" s="84">
        <v>1</v>
      </c>
      <c r="AR11" s="84">
        <v>1</v>
      </c>
      <c r="AS11" s="84">
        <v>6</v>
      </c>
      <c r="AT11" s="84">
        <v>6</v>
      </c>
      <c r="AU11" s="84">
        <v>0</v>
      </c>
      <c r="AV11" s="84">
        <v>116</v>
      </c>
      <c r="AW11" s="84">
        <v>223</v>
      </c>
    </row>
    <row r="12" spans="1:50" ht="37.5" customHeight="1">
      <c r="A12" s="65" t="s">
        <v>25</v>
      </c>
      <c r="B12" s="400">
        <v>45</v>
      </c>
      <c r="C12" s="66">
        <v>7</v>
      </c>
      <c r="D12" s="66">
        <v>4</v>
      </c>
      <c r="E12" s="66">
        <v>0</v>
      </c>
      <c r="F12" s="66">
        <v>3</v>
      </c>
      <c r="G12" s="66">
        <v>2</v>
      </c>
      <c r="H12" s="66">
        <v>0</v>
      </c>
      <c r="I12" s="66">
        <f t="shared" si="0"/>
        <v>16</v>
      </c>
      <c r="J12" s="66">
        <v>29</v>
      </c>
      <c r="K12" s="66">
        <v>6</v>
      </c>
      <c r="L12" s="66">
        <v>3</v>
      </c>
      <c r="M12" s="66">
        <v>2</v>
      </c>
      <c r="N12" s="66">
        <v>9</v>
      </c>
      <c r="O12" s="66">
        <v>1</v>
      </c>
      <c r="P12" s="66">
        <v>1</v>
      </c>
      <c r="Q12" s="66">
        <v>0</v>
      </c>
      <c r="R12" s="66">
        <v>0</v>
      </c>
      <c r="S12" s="66">
        <f t="shared" si="1"/>
        <v>22</v>
      </c>
      <c r="T12" s="66">
        <v>23</v>
      </c>
      <c r="U12" s="95" t="s">
        <v>26</v>
      </c>
      <c r="V12" s="100"/>
    </row>
    <row r="13" spans="1:50" ht="37.5" customHeight="1" thickBot="1">
      <c r="A13" s="366" t="s">
        <v>28</v>
      </c>
      <c r="B13" s="152">
        <v>15</v>
      </c>
      <c r="C13" s="152">
        <v>1</v>
      </c>
      <c r="D13" s="152">
        <v>0</v>
      </c>
      <c r="E13" s="152">
        <v>0</v>
      </c>
      <c r="F13" s="356">
        <v>14</v>
      </c>
      <c r="G13" s="356">
        <v>0</v>
      </c>
      <c r="H13" s="356">
        <v>0</v>
      </c>
      <c r="I13" s="356">
        <f t="shared" si="0"/>
        <v>15</v>
      </c>
      <c r="J13" s="356">
        <v>0</v>
      </c>
      <c r="K13" s="152">
        <v>4</v>
      </c>
      <c r="L13" s="152">
        <v>0</v>
      </c>
      <c r="M13" s="152">
        <v>0</v>
      </c>
      <c r="N13" s="356">
        <v>9</v>
      </c>
      <c r="O13" s="356">
        <v>0</v>
      </c>
      <c r="P13" s="356">
        <v>0</v>
      </c>
      <c r="Q13" s="356">
        <v>0</v>
      </c>
      <c r="R13" s="356">
        <v>1</v>
      </c>
      <c r="S13" s="356">
        <f t="shared" si="1"/>
        <v>14</v>
      </c>
      <c r="T13" s="356">
        <v>1</v>
      </c>
      <c r="U13" s="328" t="s">
        <v>47</v>
      </c>
      <c r="V13" s="100"/>
    </row>
    <row r="14" spans="1:50" ht="39" customHeight="1" thickTop="1" thickBot="1">
      <c r="A14" s="329" t="s">
        <v>30</v>
      </c>
      <c r="B14" s="376">
        <f>SUM(B8:B13)</f>
        <v>225</v>
      </c>
      <c r="C14" s="376">
        <f t="shared" ref="C14:S14" si="2">SUM(C8:C13)</f>
        <v>46</v>
      </c>
      <c r="D14" s="376">
        <f t="shared" si="2"/>
        <v>17</v>
      </c>
      <c r="E14" s="376">
        <f t="shared" si="2"/>
        <v>7</v>
      </c>
      <c r="F14" s="376">
        <f t="shared" si="2"/>
        <v>74</v>
      </c>
      <c r="G14" s="376">
        <f t="shared" si="2"/>
        <v>5</v>
      </c>
      <c r="H14" s="376">
        <f t="shared" si="2"/>
        <v>2</v>
      </c>
      <c r="I14" s="376">
        <f t="shared" si="2"/>
        <v>151</v>
      </c>
      <c r="J14" s="376">
        <f t="shared" si="2"/>
        <v>74</v>
      </c>
      <c r="K14" s="376">
        <f t="shared" si="2"/>
        <v>27</v>
      </c>
      <c r="L14" s="376">
        <f t="shared" si="2"/>
        <v>20</v>
      </c>
      <c r="M14" s="376">
        <f t="shared" si="2"/>
        <v>10</v>
      </c>
      <c r="N14" s="376">
        <f>SUM(N8:N13)</f>
        <v>46</v>
      </c>
      <c r="O14" s="376">
        <f t="shared" si="2"/>
        <v>1</v>
      </c>
      <c r="P14" s="376">
        <f t="shared" si="2"/>
        <v>6</v>
      </c>
      <c r="Q14" s="376">
        <f t="shared" si="2"/>
        <v>0</v>
      </c>
      <c r="R14" s="376">
        <f t="shared" si="2"/>
        <v>1</v>
      </c>
      <c r="S14" s="376">
        <f t="shared" si="2"/>
        <v>111</v>
      </c>
      <c r="T14" s="331">
        <f>SUM(T8:T13)</f>
        <v>114</v>
      </c>
      <c r="U14" s="334" t="s">
        <v>14</v>
      </c>
      <c r="V14" s="100"/>
    </row>
    <row r="15" spans="1:50" ht="8.25" customHeight="1" thickTop="1">
      <c r="A15" s="549"/>
      <c r="B15" s="549"/>
      <c r="C15" s="549"/>
      <c r="D15" s="84"/>
      <c r="E15" s="84"/>
      <c r="F15" s="84"/>
      <c r="G15" s="84"/>
      <c r="H15" s="84"/>
      <c r="I15" s="84"/>
      <c r="J15" s="84"/>
      <c r="K15" s="84"/>
      <c r="L15" s="84"/>
      <c r="M15" s="84"/>
      <c r="N15" s="84"/>
      <c r="O15" s="84"/>
      <c r="P15" s="84"/>
      <c r="Q15" s="84" t="s">
        <v>172</v>
      </c>
      <c r="R15" s="84"/>
      <c r="U15" s="2"/>
    </row>
    <row r="16" spans="1:50" ht="27" customHeight="1">
      <c r="A16" s="577" t="s">
        <v>128</v>
      </c>
      <c r="B16" s="538"/>
      <c r="C16" s="538"/>
      <c r="D16" s="538"/>
      <c r="E16" s="538"/>
      <c r="F16" s="538"/>
      <c r="G16" s="538"/>
      <c r="H16" s="538"/>
      <c r="I16" s="538"/>
      <c r="J16" s="538"/>
      <c r="K16" s="578" t="s">
        <v>174</v>
      </c>
      <c r="L16" s="579"/>
      <c r="M16" s="579"/>
      <c r="N16" s="579"/>
      <c r="O16" s="579"/>
      <c r="P16" s="579"/>
      <c r="Q16" s="579"/>
      <c r="R16" s="579"/>
      <c r="S16" s="579"/>
      <c r="T16" s="579"/>
      <c r="U16" s="579"/>
    </row>
    <row r="17" spans="1:50" ht="29.25" customHeight="1">
      <c r="A17" s="547" t="s">
        <v>248</v>
      </c>
      <c r="B17" s="462"/>
      <c r="C17" s="462"/>
      <c r="D17" s="462"/>
      <c r="E17" s="462"/>
      <c r="F17" s="462"/>
      <c r="G17" s="462"/>
      <c r="H17" s="462"/>
      <c r="I17" s="462"/>
      <c r="J17" s="462"/>
      <c r="K17" s="463" t="s">
        <v>163</v>
      </c>
      <c r="L17" s="464"/>
      <c r="M17" s="464"/>
      <c r="N17" s="464"/>
      <c r="O17" s="464"/>
      <c r="P17" s="464"/>
      <c r="Q17" s="464"/>
      <c r="R17" s="464"/>
      <c r="S17" s="464"/>
      <c r="T17" s="464"/>
      <c r="U17" s="464"/>
    </row>
    <row r="18" spans="1:50" s="81" customFormat="1" ht="27" customHeight="1">
      <c r="A18" s="568" t="s">
        <v>32</v>
      </c>
      <c r="B18" s="568"/>
      <c r="C18" s="568"/>
      <c r="D18" s="568"/>
      <c r="E18" s="568"/>
      <c r="F18" s="568"/>
      <c r="G18" s="568"/>
      <c r="H18" s="568"/>
      <c r="I18" s="568"/>
      <c r="J18" s="568"/>
      <c r="K18" s="581" t="s">
        <v>243</v>
      </c>
      <c r="L18" s="582"/>
      <c r="M18" s="582"/>
      <c r="N18" s="582"/>
      <c r="O18" s="582"/>
      <c r="P18" s="582"/>
      <c r="Q18" s="582"/>
      <c r="R18" s="582"/>
      <c r="S18" s="582"/>
      <c r="T18" s="582"/>
      <c r="U18" s="582"/>
      <c r="V18" s="97"/>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s="81" customFormat="1" ht="27" customHeight="1">
      <c r="A19" s="44"/>
      <c r="B19" s="44"/>
      <c r="C19" s="44"/>
      <c r="D19" s="44"/>
      <c r="E19" s="44"/>
      <c r="F19" s="44"/>
      <c r="G19" s="44"/>
      <c r="H19" s="44"/>
      <c r="I19" s="44"/>
      <c r="J19" s="44"/>
      <c r="K19" s="21"/>
      <c r="L19" s="21"/>
      <c r="M19" s="21"/>
      <c r="N19" s="21"/>
      <c r="O19" s="21"/>
      <c r="P19" s="21"/>
      <c r="Q19" s="216"/>
      <c r="R19" s="21"/>
      <c r="S19" s="21"/>
      <c r="T19" s="21"/>
      <c r="U19" s="21"/>
      <c r="V19" s="21"/>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s="81" customFormat="1" ht="27" customHeight="1">
      <c r="A20" s="44"/>
      <c r="B20" s="44"/>
      <c r="C20" s="44"/>
      <c r="D20" s="44"/>
      <c r="E20" s="44"/>
      <c r="F20" s="44"/>
      <c r="G20" s="44"/>
      <c r="H20" s="44"/>
      <c r="I20" s="44"/>
      <c r="J20" s="44"/>
      <c r="K20" s="21"/>
      <c r="L20" s="21"/>
      <c r="M20" s="21"/>
      <c r="N20" s="21"/>
      <c r="O20" s="21"/>
      <c r="P20" s="21"/>
      <c r="Q20" s="216"/>
      <c r="R20" s="21"/>
      <c r="S20" s="21"/>
      <c r="T20" s="21"/>
      <c r="U20" s="21"/>
      <c r="V20" s="21"/>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s="81" customFormat="1" ht="27" customHeight="1">
      <c r="A21" s="44"/>
      <c r="B21" s="44"/>
      <c r="C21" s="44"/>
      <c r="D21" s="44"/>
      <c r="E21" s="44"/>
      <c r="F21" s="44"/>
      <c r="G21" s="44"/>
      <c r="H21" s="44"/>
      <c r="I21" s="44"/>
      <c r="J21" s="44"/>
      <c r="K21" s="21"/>
      <c r="L21" s="21"/>
      <c r="M21" s="21"/>
      <c r="N21" s="21"/>
      <c r="O21" s="21"/>
      <c r="P21" s="21"/>
      <c r="Q21" s="216"/>
      <c r="R21" s="21"/>
      <c r="S21" s="21"/>
      <c r="T21" s="21"/>
      <c r="U21" s="21"/>
      <c r="V21" s="21"/>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s="81" customFormat="1" ht="27" customHeight="1">
      <c r="A22" s="44"/>
      <c r="B22" s="44"/>
      <c r="C22" s="44"/>
      <c r="D22" s="44"/>
      <c r="E22" s="44"/>
      <c r="F22" s="44"/>
      <c r="G22" s="44"/>
      <c r="H22" s="44"/>
      <c r="I22" s="44"/>
      <c r="J22" s="44"/>
      <c r="K22" s="21"/>
      <c r="L22" s="21"/>
      <c r="M22" s="21"/>
      <c r="N22" s="21"/>
      <c r="O22" s="21"/>
      <c r="P22" s="21"/>
      <c r="Q22" s="216"/>
      <c r="R22" s="21"/>
      <c r="S22" s="21"/>
      <c r="T22" s="21"/>
      <c r="U22" s="21"/>
      <c r="V22" s="21"/>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s="81" customFormat="1" ht="27" customHeight="1">
      <c r="A23" s="44"/>
      <c r="B23" s="44"/>
      <c r="C23" s="44"/>
      <c r="D23" s="44"/>
      <c r="E23" s="44"/>
      <c r="F23" s="44"/>
      <c r="G23" s="44"/>
      <c r="H23" s="44"/>
      <c r="I23" s="44"/>
      <c r="J23" s="44"/>
      <c r="K23" s="21"/>
      <c r="L23" s="21"/>
      <c r="M23" s="21"/>
      <c r="N23" s="21"/>
      <c r="O23" s="21"/>
      <c r="P23" s="21"/>
      <c r="Q23" s="216"/>
      <c r="R23" s="21"/>
      <c r="S23" s="21"/>
      <c r="T23" s="21"/>
      <c r="U23" s="21"/>
      <c r="V23" s="21"/>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s="81" customFormat="1" ht="27" customHeight="1">
      <c r="A24" s="287"/>
      <c r="B24" s="287"/>
      <c r="C24" s="287"/>
      <c r="D24" s="287"/>
      <c r="E24" s="287"/>
      <c r="F24" s="287"/>
      <c r="G24" s="287"/>
      <c r="H24" s="287"/>
      <c r="I24" s="287"/>
      <c r="J24" s="287"/>
      <c r="K24" s="285"/>
      <c r="L24" s="285"/>
      <c r="M24" s="285"/>
      <c r="N24" s="285"/>
      <c r="O24" s="285"/>
      <c r="P24" s="285"/>
      <c r="Q24" s="285"/>
      <c r="R24" s="285"/>
      <c r="S24" s="285"/>
      <c r="T24" s="285"/>
      <c r="U24" s="285"/>
      <c r="V24" s="21"/>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7" spans="1:50" s="84" customFormat="1" ht="24.75" customHeight="1">
      <c r="A27" s="449" t="s">
        <v>48</v>
      </c>
      <c r="B27" s="449"/>
      <c r="C27" s="449"/>
      <c r="D27" s="449"/>
      <c r="E27" s="449"/>
      <c r="F27" s="449"/>
      <c r="G27" s="449"/>
      <c r="H27" s="122"/>
      <c r="I27" s="74"/>
      <c r="J27" s="211">
        <v>18</v>
      </c>
      <c r="K27" s="122">
        <v>19</v>
      </c>
      <c r="L27" s="74"/>
      <c r="M27" s="74"/>
      <c r="N27" s="74"/>
      <c r="O27" s="122"/>
      <c r="P27" s="74"/>
      <c r="Q27" s="74"/>
      <c r="R27" s="508" t="s">
        <v>33</v>
      </c>
      <c r="S27" s="508"/>
      <c r="T27" s="508"/>
      <c r="U27" s="508"/>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sheetData>
  <mergeCells count="26">
    <mergeCell ref="A17:J17"/>
    <mergeCell ref="K17:U17"/>
    <mergeCell ref="A18:J18"/>
    <mergeCell ref="K18:U18"/>
    <mergeCell ref="A27:E27"/>
    <mergeCell ref="F27:G27"/>
    <mergeCell ref="R27:U27"/>
    <mergeCell ref="C5:I5"/>
    <mergeCell ref="K5:S5"/>
    <mergeCell ref="A15:C15"/>
    <mergeCell ref="A16:J16"/>
    <mergeCell ref="K16:U16"/>
    <mergeCell ref="A4:A7"/>
    <mergeCell ref="B4:B5"/>
    <mergeCell ref="B6:B7"/>
    <mergeCell ref="J4:J5"/>
    <mergeCell ref="J6:J7"/>
    <mergeCell ref="T4:T5"/>
    <mergeCell ref="T6:T7"/>
    <mergeCell ref="U4:U7"/>
    <mergeCell ref="A1:J1"/>
    <mergeCell ref="K1:U1"/>
    <mergeCell ref="A2:J2"/>
    <mergeCell ref="K2:U2"/>
    <mergeCell ref="C4:I4"/>
    <mergeCell ref="K4:S4"/>
  </mergeCells>
  <printOptions horizontalCentered="1"/>
  <pageMargins left="0.39370078740157499" right="0.39370078740157499" top="0.59055118110236204" bottom="0.196850393700787" header="0" footer="0"/>
  <pageSetup paperSize="9" scale="96" orientation="portrait" r:id="rId1"/>
  <headerFooter alignWithMargins="0"/>
  <colBreaks count="1" manualBreakCount="1">
    <brk id="10"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vt:lpstr>
      <vt:lpstr>2</vt:lpstr>
      <vt:lpstr>3</vt:lpstr>
      <vt:lpstr>4</vt:lpstr>
      <vt:lpstr>5أ</vt:lpstr>
      <vt:lpstr>5ب</vt:lpstr>
      <vt:lpstr>6أ</vt:lpstr>
      <vt:lpstr>6 ب</vt:lpstr>
      <vt:lpstr>7أ</vt:lpstr>
      <vt:lpstr>7ب</vt:lpstr>
      <vt:lpstr>8</vt:lpstr>
      <vt:lpstr>'1'!Print_Area</vt:lpstr>
      <vt:lpstr>'2'!Print_Area</vt:lpstr>
      <vt:lpstr>'3'!Print_Area</vt:lpstr>
      <vt:lpstr>'4'!Print_Area</vt:lpstr>
      <vt:lpstr>'5أ'!Print_Area</vt:lpstr>
      <vt:lpstr>'5ب'!Print_Area</vt:lpstr>
      <vt:lpstr>'6 ب'!Print_Area</vt:lpstr>
      <vt:lpstr>'6أ'!Print_Area</vt:lpstr>
      <vt:lpstr>'7أ'!Print_Area</vt:lpstr>
      <vt:lpstr>'7ب'!Print_Area</vt:lpstr>
      <vt:lpstr>'8'!Print_Area</vt:lpstr>
    </vt:vector>
  </TitlesOfParts>
  <Company>planning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Maher</cp:lastModifiedBy>
  <cp:lastPrinted>2025-10-28T07:49:14Z</cp:lastPrinted>
  <dcterms:created xsi:type="dcterms:W3CDTF">2006-04-20T08:24:00Z</dcterms:created>
  <dcterms:modified xsi:type="dcterms:W3CDTF">2025-10-28T07:50:07Z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081CBBD69255435FB248FACD48BC9DDC_12</vt:lpwstr>
  </property>
  <property fmtid="{D5CDD505-2E9C-101B-9397-08002B2CF9AE}" pid="3" name="KSOProductBuildVer">
    <vt:lpwstr>1033-12.2.0.21179</vt:lpwstr>
  </property>
</Properties>
</file>